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20" yWindow="-120" windowWidth="25440" windowHeight="15540"/>
  </bookViews>
  <sheets>
    <sheet name="Выбор варианта" sheetId="1" r:id="rId1"/>
    <sheet name="Таблица вариантов" sheetId="2" state="veryHidden" r:id="rId2"/>
  </sheets>
  <calcPr calcId="145621"/>
</workbook>
</file>

<file path=xl/calcChain.xml><?xml version="1.0" encoding="utf-8"?>
<calcChain xmlns="http://schemas.openxmlformats.org/spreadsheetml/2006/main">
  <c r="G9" i="1" l="1"/>
  <c r="H9" i="1" s="1"/>
  <c r="I11" i="1" l="1"/>
  <c r="I10" i="1"/>
  <c r="I9" i="1"/>
  <c r="L10" i="1"/>
  <c r="J9" i="1"/>
  <c r="M10" i="1"/>
  <c r="K10" i="1"/>
  <c r="K9" i="1"/>
  <c r="J11" i="1"/>
  <c r="J10" i="1"/>
  <c r="L9" i="1"/>
  <c r="K11" i="1"/>
  <c r="M9" i="1"/>
  <c r="L11" i="1"/>
  <c r="M11" i="1"/>
</calcChain>
</file>

<file path=xl/sharedStrings.xml><?xml version="1.0" encoding="utf-8"?>
<sst xmlns="http://schemas.openxmlformats.org/spreadsheetml/2006/main" count="40" uniqueCount="17">
  <si>
    <t>Введите номер зачетной книжки:</t>
  </si>
  <si>
    <t>Ваш вариант:</t>
  </si>
  <si>
    <t>Вариант</t>
  </si>
  <si>
    <t>Размеры проводника</t>
  </si>
  <si>
    <r>
      <t xml:space="preserve">Схема </t>
    </r>
    <r>
      <rPr>
        <i/>
        <sz val="11"/>
        <color theme="1"/>
        <rFont val="Calibri"/>
        <family val="2"/>
        <charset val="204"/>
        <scheme val="minor"/>
      </rPr>
      <t>а</t>
    </r>
  </si>
  <si>
    <r>
      <t xml:space="preserve">Схема </t>
    </r>
    <r>
      <rPr>
        <i/>
        <sz val="11"/>
        <color theme="1"/>
        <rFont val="Calibri"/>
        <family val="2"/>
        <charset val="204"/>
        <scheme val="minor"/>
      </rPr>
      <t>б</t>
    </r>
  </si>
  <si>
    <r>
      <t>D</t>
    </r>
    <r>
      <rPr>
        <sz val="11"/>
        <color theme="1"/>
        <rFont val="Calibri"/>
        <family val="2"/>
        <charset val="204"/>
        <scheme val="minor"/>
      </rPr>
      <t>, мм</t>
    </r>
  </si>
  <si>
    <r>
      <t>l</t>
    </r>
    <r>
      <rPr>
        <sz val="11"/>
        <color theme="1"/>
        <rFont val="Calibri"/>
        <family val="2"/>
        <charset val="204"/>
        <scheme val="minor"/>
      </rPr>
      <t>, см</t>
    </r>
  </si>
  <si>
    <r>
      <t>V</t>
    </r>
    <r>
      <rPr>
        <vertAlign val="subscript"/>
        <sz val="11"/>
        <color theme="1"/>
        <rFont val="Calibri"/>
        <family val="2"/>
        <charset val="204"/>
        <scheme val="minor"/>
      </rPr>
      <t>из</t>
    </r>
    <r>
      <rPr>
        <sz val="11"/>
        <color theme="1"/>
        <rFont val="Calibri"/>
        <family val="2"/>
        <charset val="204"/>
        <scheme val="minor"/>
      </rPr>
      <t>, В</t>
    </r>
  </si>
  <si>
    <r>
      <t>I</t>
    </r>
    <r>
      <rPr>
        <vertAlign val="subscript"/>
        <sz val="11"/>
        <color theme="1"/>
        <rFont val="Calibri"/>
        <family val="2"/>
        <charset val="204"/>
        <scheme val="minor"/>
      </rPr>
      <t>из</t>
    </r>
    <r>
      <rPr>
        <sz val="11"/>
        <color theme="1"/>
        <rFont val="Calibri"/>
        <family val="2"/>
        <charset val="204"/>
        <scheme val="minor"/>
      </rPr>
      <t>, А</t>
    </r>
  </si>
  <si>
    <t>16-Б-04500</t>
  </si>
  <si>
    <r>
      <t xml:space="preserve">Схема </t>
    </r>
    <r>
      <rPr>
        <b/>
        <i/>
        <sz val="11"/>
        <color theme="1"/>
        <rFont val="Calibri"/>
        <family val="2"/>
        <charset val="204"/>
        <scheme val="minor"/>
      </rPr>
      <t>а</t>
    </r>
  </si>
  <si>
    <r>
      <t xml:space="preserve">Схема </t>
    </r>
    <r>
      <rPr>
        <b/>
        <i/>
        <sz val="11"/>
        <color theme="1"/>
        <rFont val="Calibri"/>
        <family val="2"/>
        <charset val="204"/>
        <scheme val="minor"/>
      </rPr>
      <t>б</t>
    </r>
  </si>
  <si>
    <r>
      <t>D</t>
    </r>
    <r>
      <rPr>
        <b/>
        <sz val="11"/>
        <color theme="1"/>
        <rFont val="Calibri"/>
        <family val="2"/>
        <charset val="204"/>
        <scheme val="minor"/>
      </rPr>
      <t>, мм</t>
    </r>
  </si>
  <si>
    <r>
      <t>l</t>
    </r>
    <r>
      <rPr>
        <b/>
        <sz val="11"/>
        <color theme="1"/>
        <rFont val="Calibri"/>
        <family val="2"/>
        <charset val="204"/>
        <scheme val="minor"/>
      </rPr>
      <t>, см</t>
    </r>
  </si>
  <si>
    <r>
      <t>V</t>
    </r>
    <r>
      <rPr>
        <b/>
        <vertAlign val="subscript"/>
        <sz val="11"/>
        <color theme="1"/>
        <rFont val="Calibri"/>
        <family val="2"/>
        <charset val="204"/>
        <scheme val="minor"/>
      </rPr>
      <t>из</t>
    </r>
    <r>
      <rPr>
        <b/>
        <sz val="11"/>
        <color theme="1"/>
        <rFont val="Calibri"/>
        <family val="2"/>
        <charset val="204"/>
        <scheme val="minor"/>
      </rPr>
      <t>, В</t>
    </r>
  </si>
  <si>
    <r>
      <t>I</t>
    </r>
    <r>
      <rPr>
        <b/>
        <vertAlign val="subscript"/>
        <sz val="11"/>
        <color theme="1"/>
        <rFont val="Calibri"/>
        <family val="2"/>
        <charset val="204"/>
        <scheme val="minor"/>
      </rPr>
      <t>из</t>
    </r>
    <r>
      <rPr>
        <b/>
        <sz val="11"/>
        <color theme="1"/>
        <rFont val="Calibri"/>
        <family val="2"/>
        <charset val="204"/>
        <scheme val="minor"/>
      </rPr>
      <t>, 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</si>
</sst>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1" applyNumberFormat="0" applyFill="0" applyAlignment="0" applyProtection="0"/>
    <xf numFmtId="0" fontId="5" fillId="2" borderId="0" applyNumberFormat="0" applyBorder="0" applyAlignment="0" applyProtection="0"/>
    <xf numFmtId="0" fontId="3" fillId="0" borderId="0"/>
  </cellStyleXfs>
  <cellXfs count="64">
    <xf numFmtId="0" fontId="0" fillId="0" borderId="0" xfId="0"/>
    <xf numFmtId="0" fontId="6" fillId="0" borderId="0" xfId="0" applyFont="1"/>
    <xf numFmtId="0" fontId="6" fillId="0" borderId="8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9" xfId="0" applyBorder="1"/>
    <xf numFmtId="0" fontId="0" fillId="0" borderId="11" xfId="0" applyBorder="1"/>
    <xf numFmtId="0" fontId="0" fillId="0" borderId="24" xfId="0" applyBorder="1"/>
    <xf numFmtId="0" fontId="0" fillId="0" borderId="1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6" fillId="0" borderId="7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0" fillId="0" borderId="16" xfId="0" applyBorder="1"/>
    <xf numFmtId="0" fontId="0" fillId="0" borderId="14" xfId="0" applyBorder="1"/>
    <xf numFmtId="0" fontId="0" fillId="0" borderId="15" xfId="0" applyBorder="1"/>
    <xf numFmtId="0" fontId="6" fillId="0" borderId="23" xfId="0" applyFont="1" applyBorder="1" applyAlignment="1">
      <alignment vertical="center" wrapText="1"/>
    </xf>
    <xf numFmtId="0" fontId="0" fillId="0" borderId="33" xfId="0" applyBorder="1"/>
    <xf numFmtId="0" fontId="0" fillId="0" borderId="34" xfId="0" applyBorder="1"/>
    <xf numFmtId="0" fontId="2" fillId="0" borderId="32" xfId="0" applyFont="1" applyBorder="1" applyAlignment="1">
      <alignment horizontal="center" vertical="center" wrapText="1"/>
    </xf>
    <xf numFmtId="0" fontId="8" fillId="0" borderId="0" xfId="0" applyFont="1"/>
    <xf numFmtId="1" fontId="0" fillId="0" borderId="33" xfId="0" applyNumberFormat="1" applyBorder="1"/>
    <xf numFmtId="0" fontId="0" fillId="0" borderId="3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0" xfId="2" applyProtection="1">
      <protection locked="0"/>
    </xf>
    <xf numFmtId="0" fontId="4" fillId="0" borderId="1" xfId="1" applyProtection="1">
      <protection hidden="1"/>
    </xf>
    <xf numFmtId="0" fontId="3" fillId="0" borderId="0" xfId="3" applyProtection="1">
      <protection hidden="1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0" fontId="10" fillId="3" borderId="36" xfId="0" applyFont="1" applyFill="1" applyBorder="1" applyAlignment="1" applyProtection="1">
      <alignment horizontal="center" vertical="center" wrapText="1"/>
      <protection hidden="1"/>
    </xf>
    <xf numFmtId="0" fontId="10" fillId="3" borderId="40" xfId="0" applyFont="1" applyFill="1" applyBorder="1" applyAlignment="1" applyProtection="1">
      <alignment horizontal="center" vertical="center" wrapText="1"/>
      <protection hidden="1"/>
    </xf>
    <xf numFmtId="0" fontId="10" fillId="3" borderId="38" xfId="0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center" vertical="center"/>
      <protection hidden="1"/>
    </xf>
    <xf numFmtId="0" fontId="11" fillId="3" borderId="37" xfId="0" applyFont="1" applyFill="1" applyBorder="1" applyAlignment="1" applyProtection="1">
      <alignment horizontal="center" vertical="center" wrapText="1"/>
      <protection hidden="1"/>
    </xf>
    <xf numFmtId="0" fontId="11" fillId="3" borderId="38" xfId="0" applyFont="1" applyFill="1" applyBorder="1" applyAlignment="1" applyProtection="1">
      <alignment horizontal="center" vertical="center" wrapText="1"/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2" fillId="5" borderId="39" xfId="0" applyFont="1" applyFill="1" applyBorder="1" applyAlignment="1" applyProtection="1">
      <alignment horizontal="center" vertical="center" wrapText="1"/>
      <protection hidden="1"/>
    </xf>
    <xf numFmtId="0" fontId="6" fillId="5" borderId="24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24" xfId="0" applyFont="1" applyFill="1" applyBorder="1" applyAlignment="1" applyProtection="1">
      <alignment horizontal="center" vertical="center" wrapText="1"/>
      <protection hidden="1"/>
    </xf>
    <xf numFmtId="0" fontId="0" fillId="3" borderId="21" xfId="0" applyFill="1" applyBorder="1" applyAlignment="1" applyProtection="1">
      <alignment horizontal="center" vertical="center"/>
      <protection hidden="1"/>
    </xf>
    <xf numFmtId="0" fontId="2" fillId="5" borderId="18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2" fillId="4" borderId="24" xfId="0" applyFont="1" applyFill="1" applyBorder="1" applyAlignment="1" applyProtection="1">
      <alignment horizontal="center" vertical="center" wrapText="1"/>
      <protection hidden="1"/>
    </xf>
    <xf numFmtId="0" fontId="0" fillId="3" borderId="22" xfId="0" applyFill="1" applyBorder="1" applyAlignment="1" applyProtection="1">
      <alignment horizontal="center" vertical="center"/>
      <protection hidden="1"/>
    </xf>
    <xf numFmtId="0" fontId="2" fillId="5" borderId="19" xfId="0" applyFont="1" applyFill="1" applyBorder="1" applyAlignment="1" applyProtection="1">
      <alignment horizontal="center" vertical="center" wrapText="1"/>
      <protection hidden="1"/>
    </xf>
    <xf numFmtId="0" fontId="6" fillId="5" borderId="26" xfId="0" applyFont="1" applyFill="1" applyBorder="1" applyAlignment="1" applyProtection="1">
      <alignment horizontal="center" vertical="center" wrapText="1"/>
      <protection hidden="1"/>
    </xf>
    <xf numFmtId="0" fontId="2" fillId="5" borderId="12" xfId="0" applyFont="1" applyFill="1" applyBorder="1" applyAlignment="1" applyProtection="1">
      <alignment horizontal="center" vertical="center" wrapText="1"/>
      <protection hidden="1"/>
    </xf>
    <xf numFmtId="0" fontId="2" fillId="5" borderId="26" xfId="0" applyFont="1" applyFill="1" applyBorder="1" applyAlignment="1" applyProtection="1">
      <alignment horizontal="center" vertical="center" wrapText="1"/>
      <protection hidden="1"/>
    </xf>
  </cellXfs>
  <cellStyles count="4">
    <cellStyle name="Акцент2" xfId="2" builtinId="33"/>
    <cellStyle name="Заголовок 2" xfId="1" builtinId="17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P11"/>
  <sheetViews>
    <sheetView tabSelected="1" workbookViewId="0">
      <selection activeCell="B32" sqref="B32"/>
    </sheetView>
  </sheetViews>
  <sheetFormatPr defaultRowHeight="15" x14ac:dyDescent="0.25"/>
  <cols>
    <col min="1" max="1" width="9.140625" style="39"/>
    <col min="2" max="2" width="37.7109375" style="39" bestFit="1" customWidth="1"/>
    <col min="3" max="3" width="10.5703125" style="39" bestFit="1" customWidth="1"/>
    <col min="4" max="4" width="9.140625" style="39"/>
    <col min="5" max="5" width="15.42578125" style="39" bestFit="1" customWidth="1"/>
    <col min="6" max="16384" width="9.140625" style="39"/>
  </cols>
  <sheetData>
    <row r="2" spans="2:16" ht="18" thickBot="1" x14ac:dyDescent="0.35">
      <c r="B2" s="37" t="s">
        <v>0</v>
      </c>
      <c r="C2" s="36" t="s">
        <v>10</v>
      </c>
      <c r="D2" s="38"/>
    </row>
    <row r="5" spans="2:16" x14ac:dyDescent="0.25">
      <c r="O5" s="40"/>
      <c r="P5" s="40"/>
    </row>
    <row r="6" spans="2:16" ht="18" thickBot="1" x14ac:dyDescent="0.35">
      <c r="E6" s="37" t="s">
        <v>1</v>
      </c>
    </row>
    <row r="7" spans="2:16" ht="30" customHeight="1" thickTop="1" thickBot="1" x14ac:dyDescent="0.3">
      <c r="G7" s="41" t="s">
        <v>2</v>
      </c>
      <c r="H7" s="42" t="s">
        <v>3</v>
      </c>
      <c r="I7" s="43"/>
      <c r="J7" s="44" t="s">
        <v>11</v>
      </c>
      <c r="K7" s="43"/>
      <c r="L7" s="44" t="s">
        <v>12</v>
      </c>
      <c r="M7" s="45"/>
    </row>
    <row r="8" spans="2:16" ht="18.75" thickBot="1" x14ac:dyDescent="0.3">
      <c r="G8" s="46"/>
      <c r="H8" s="47" t="s">
        <v>13</v>
      </c>
      <c r="I8" s="48" t="s">
        <v>14</v>
      </c>
      <c r="J8" s="47" t="s">
        <v>15</v>
      </c>
      <c r="K8" s="48" t="s">
        <v>16</v>
      </c>
      <c r="L8" s="47" t="s">
        <v>15</v>
      </c>
      <c r="M8" s="48" t="s">
        <v>16</v>
      </c>
    </row>
    <row r="9" spans="2:16" x14ac:dyDescent="0.25">
      <c r="G9" s="49">
        <f>IF(ISERR(SUM(RIGHT(C2,1),LEFT(RIGHT(C2,2),1))),"номер зачетной книжки должен состоять минимум из 5 цифр в конце",SUM(RIGHT(C2,1),LEFT(RIGHT(C2,2),1)))</f>
        <v>0</v>
      </c>
      <c r="H9" s="50">
        <f>VLOOKUP(G9,'Таблица вариантов'!A4:Q22,2,0)</f>
        <v>0.25</v>
      </c>
      <c r="I9" s="51" t="str">
        <f>"l"&amp;"₁"&amp;" ="&amp;VLOOKUP(G9,'Таблица вариантов'!A4:Q22,3,0)</f>
        <v>l₁ =10</v>
      </c>
      <c r="J9" s="52">
        <f>VLOOKUP(G9,'Таблица вариантов'!A4:Q22,4,0)</f>
        <v>180</v>
      </c>
      <c r="K9" s="53">
        <f>VLOOKUP(G9,'Таблица вариантов'!A4:Q22,5,0)</f>
        <v>0.3</v>
      </c>
      <c r="L9" s="52">
        <f>VLOOKUP(G9,'Таблица вариантов'!A4:Q22,6,0)</f>
        <v>210</v>
      </c>
      <c r="M9" s="53">
        <f>VLOOKUP(G9,'Таблица вариантов'!A4:Q22,7,0)</f>
        <v>0.3</v>
      </c>
    </row>
    <row r="10" spans="2:16" x14ac:dyDescent="0.25">
      <c r="G10" s="54"/>
      <c r="H10" s="55"/>
      <c r="I10" s="56" t="str">
        <f>"l"&amp;"₂"&amp;" ="&amp;VLOOKUP(G9,'Таблица вариантов'!A4:Q22,8,0)</f>
        <v>l₂ =12</v>
      </c>
      <c r="J10" s="57">
        <f>VLOOKUP(G9,'Таблица вариантов'!A4:Q22,9,0)</f>
        <v>210</v>
      </c>
      <c r="K10" s="58">
        <f>VLOOKUP(G9,'Таблица вариантов'!A4:Q22,10,0)</f>
        <v>0.4</v>
      </c>
      <c r="L10" s="57">
        <f>VLOOKUP(G9,'Таблица вариантов'!A4:Q22,11,0)</f>
        <v>180</v>
      </c>
      <c r="M10" s="58">
        <f>VLOOKUP(G9,'Таблица вариантов'!A4:Q22,12,0)</f>
        <v>0.3</v>
      </c>
    </row>
    <row r="11" spans="2:16" ht="15.75" thickBot="1" x14ac:dyDescent="0.3">
      <c r="G11" s="59"/>
      <c r="H11" s="60"/>
      <c r="I11" s="61" t="str">
        <f>"l"&amp;"₃"&amp;" ="&amp;VLOOKUP(G9,'Таблица вариантов'!A4:Q22,13,0)</f>
        <v>l₃ =14</v>
      </c>
      <c r="J11" s="62">
        <f>VLOOKUP(G9,'Таблица вариантов'!A4:Q22,14,0)</f>
        <v>210</v>
      </c>
      <c r="K11" s="63">
        <f>VLOOKUP(G9,'Таблица вариантов'!A4:Q22,15,0)</f>
        <v>0.4</v>
      </c>
      <c r="L11" s="62">
        <f>VLOOKUP(G9,'Таблица вариантов'!A4:Q22,16,0)</f>
        <v>180</v>
      </c>
      <c r="M11" s="63">
        <f>VLOOKUP(G9,'Таблица вариантов'!A4:Q22,17,0)</f>
        <v>0.3</v>
      </c>
    </row>
  </sheetData>
  <sheetProtection password="C8D9" sheet="1" objects="1" scenarios="1"/>
  <mergeCells count="6">
    <mergeCell ref="H7:I7"/>
    <mergeCell ref="J7:K7"/>
    <mergeCell ref="L7:M7"/>
    <mergeCell ref="H9:H11"/>
    <mergeCell ref="G7:G8"/>
    <mergeCell ref="G9:G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22"/>
  <sheetViews>
    <sheetView workbookViewId="0">
      <selection activeCell="Q3" sqref="Q3"/>
    </sheetView>
  </sheetViews>
  <sheetFormatPr defaultRowHeight="15" x14ac:dyDescent="0.25"/>
  <sheetData>
    <row r="1" spans="1:21" ht="18.75" thickBot="1" x14ac:dyDescent="0.4">
      <c r="A1" s="3"/>
      <c r="B1" s="6"/>
      <c r="C1" s="28">
        <v>1</v>
      </c>
      <c r="D1" s="29"/>
      <c r="E1" s="29"/>
      <c r="F1" s="29"/>
      <c r="G1" s="29"/>
      <c r="H1" s="28">
        <v>2</v>
      </c>
      <c r="I1" s="29"/>
      <c r="J1" s="29"/>
      <c r="K1" s="29"/>
      <c r="L1" s="30"/>
      <c r="M1" s="28">
        <v>3</v>
      </c>
      <c r="N1" s="29"/>
      <c r="O1" s="29"/>
      <c r="P1" s="29"/>
      <c r="Q1" s="30"/>
      <c r="S1" s="26">
        <v>1</v>
      </c>
      <c r="T1" s="26">
        <v>2</v>
      </c>
      <c r="U1" s="26">
        <v>3</v>
      </c>
    </row>
    <row r="2" spans="1:21" ht="30" customHeight="1" thickBot="1" x14ac:dyDescent="0.3">
      <c r="A2" s="4" t="s">
        <v>2</v>
      </c>
      <c r="B2" s="25" t="s">
        <v>3</v>
      </c>
      <c r="C2" s="17" t="s">
        <v>3</v>
      </c>
      <c r="D2" s="31" t="s">
        <v>4</v>
      </c>
      <c r="E2" s="32"/>
      <c r="F2" s="33" t="s">
        <v>5</v>
      </c>
      <c r="G2" s="35"/>
      <c r="H2" s="17" t="s">
        <v>3</v>
      </c>
      <c r="I2" s="31" t="s">
        <v>4</v>
      </c>
      <c r="J2" s="32"/>
      <c r="K2" s="33" t="s">
        <v>5</v>
      </c>
      <c r="L2" s="34"/>
      <c r="M2" s="17" t="s">
        <v>3</v>
      </c>
      <c r="N2" s="31" t="s">
        <v>4</v>
      </c>
      <c r="O2" s="32"/>
      <c r="P2" s="33" t="s">
        <v>5</v>
      </c>
      <c r="Q2" s="34"/>
    </row>
    <row r="3" spans="1:21" ht="18.75" thickBot="1" x14ac:dyDescent="0.3">
      <c r="A3" s="5"/>
      <c r="B3" s="18" t="s">
        <v>6</v>
      </c>
      <c r="C3" s="18" t="s">
        <v>7</v>
      </c>
      <c r="D3" s="22" t="s">
        <v>9</v>
      </c>
      <c r="E3" s="16" t="s">
        <v>8</v>
      </c>
      <c r="F3" s="22" t="s">
        <v>9</v>
      </c>
      <c r="G3" s="2" t="s">
        <v>8</v>
      </c>
      <c r="H3" s="18" t="s">
        <v>7</v>
      </c>
      <c r="I3" s="22" t="s">
        <v>9</v>
      </c>
      <c r="J3" s="16" t="s">
        <v>8</v>
      </c>
      <c r="K3" s="22" t="s">
        <v>9</v>
      </c>
      <c r="L3" s="16" t="s">
        <v>8</v>
      </c>
      <c r="M3" s="18" t="s">
        <v>7</v>
      </c>
      <c r="N3" s="22" t="s">
        <v>9</v>
      </c>
      <c r="O3" s="16" t="s">
        <v>8</v>
      </c>
      <c r="P3" s="22" t="s">
        <v>9</v>
      </c>
      <c r="Q3" s="16" t="s">
        <v>8</v>
      </c>
      <c r="S3" s="1"/>
    </row>
    <row r="4" spans="1:21" x14ac:dyDescent="0.25">
      <c r="A4" s="13">
        <v>0</v>
      </c>
      <c r="B4" s="19">
        <v>0.25</v>
      </c>
      <c r="C4" s="14">
        <v>10</v>
      </c>
      <c r="D4" s="7">
        <v>180</v>
      </c>
      <c r="E4" s="7">
        <v>0.3</v>
      </c>
      <c r="F4" s="7">
        <v>210</v>
      </c>
      <c r="G4" s="23">
        <v>0.3</v>
      </c>
      <c r="H4" s="14">
        <v>12</v>
      </c>
      <c r="I4" s="7">
        <v>210</v>
      </c>
      <c r="J4" s="7">
        <v>0.4</v>
      </c>
      <c r="K4" s="7">
        <v>180</v>
      </c>
      <c r="L4" s="23">
        <v>0.3</v>
      </c>
      <c r="M4" s="14">
        <v>14</v>
      </c>
      <c r="N4" s="7">
        <v>210</v>
      </c>
      <c r="O4" s="7">
        <v>0.4</v>
      </c>
      <c r="P4" s="7">
        <v>180</v>
      </c>
      <c r="Q4" s="9">
        <v>0.3</v>
      </c>
    </row>
    <row r="5" spans="1:21" x14ac:dyDescent="0.25">
      <c r="A5" s="14">
        <v>1</v>
      </c>
      <c r="B5" s="20">
        <v>0.25</v>
      </c>
      <c r="C5" s="14">
        <v>12</v>
      </c>
      <c r="D5" s="7">
        <v>180</v>
      </c>
      <c r="E5" s="7">
        <v>0.3</v>
      </c>
      <c r="F5" s="7">
        <v>210</v>
      </c>
      <c r="G5" s="23">
        <v>0.3</v>
      </c>
      <c r="H5" s="8">
        <v>14</v>
      </c>
      <c r="I5" s="7">
        <v>225</v>
      </c>
      <c r="J5" s="7">
        <v>0.5</v>
      </c>
      <c r="K5" s="7">
        <v>210</v>
      </c>
      <c r="L5" s="9">
        <v>0.4</v>
      </c>
      <c r="M5" s="8">
        <v>16</v>
      </c>
      <c r="N5" s="7">
        <v>165</v>
      </c>
      <c r="O5" s="7">
        <v>0.4</v>
      </c>
      <c r="P5" s="7">
        <v>180</v>
      </c>
      <c r="Q5" s="9">
        <v>0.4</v>
      </c>
    </row>
    <row r="6" spans="1:21" x14ac:dyDescent="0.25">
      <c r="A6" s="14">
        <v>2</v>
      </c>
      <c r="B6" s="20">
        <v>0.25</v>
      </c>
      <c r="C6" s="14">
        <v>14</v>
      </c>
      <c r="D6" s="7">
        <v>225</v>
      </c>
      <c r="E6" s="7">
        <v>0.5</v>
      </c>
      <c r="F6" s="7">
        <v>210</v>
      </c>
      <c r="G6" s="23">
        <v>0.4</v>
      </c>
      <c r="H6" s="8">
        <v>16</v>
      </c>
      <c r="I6" s="7">
        <v>165</v>
      </c>
      <c r="J6" s="7">
        <v>0.4</v>
      </c>
      <c r="K6" s="7">
        <v>180</v>
      </c>
      <c r="L6" s="9">
        <v>0.4</v>
      </c>
      <c r="M6" s="8">
        <v>18</v>
      </c>
      <c r="N6" s="7">
        <v>150</v>
      </c>
      <c r="O6" s="7">
        <v>0.6</v>
      </c>
      <c r="P6" s="7">
        <v>165</v>
      </c>
      <c r="Q6" s="9">
        <v>0.4</v>
      </c>
    </row>
    <row r="7" spans="1:21" x14ac:dyDescent="0.25">
      <c r="A7" s="14">
        <v>3</v>
      </c>
      <c r="B7" s="20">
        <v>0.25</v>
      </c>
      <c r="C7" s="14">
        <v>16</v>
      </c>
      <c r="D7" s="7">
        <v>165</v>
      </c>
      <c r="E7" s="7">
        <v>0.4</v>
      </c>
      <c r="F7" s="7">
        <v>180</v>
      </c>
      <c r="G7" s="23">
        <v>0.4</v>
      </c>
      <c r="H7" s="8">
        <v>18</v>
      </c>
      <c r="I7" s="7">
        <v>150</v>
      </c>
      <c r="J7" s="7">
        <v>0.4</v>
      </c>
      <c r="K7" s="7">
        <v>165</v>
      </c>
      <c r="L7" s="9">
        <v>0.4</v>
      </c>
      <c r="M7" s="8">
        <v>20</v>
      </c>
      <c r="N7" s="7">
        <v>205</v>
      </c>
      <c r="O7" s="7">
        <v>0.6</v>
      </c>
      <c r="P7" s="7">
        <v>190</v>
      </c>
      <c r="Q7" s="9">
        <v>0.5</v>
      </c>
    </row>
    <row r="8" spans="1:21" x14ac:dyDescent="0.25">
      <c r="A8" s="14">
        <v>4</v>
      </c>
      <c r="B8" s="20">
        <v>0.25</v>
      </c>
      <c r="C8" s="14">
        <v>18</v>
      </c>
      <c r="D8" s="7">
        <v>150</v>
      </c>
      <c r="E8" s="7">
        <v>0.4</v>
      </c>
      <c r="F8" s="7">
        <v>165</v>
      </c>
      <c r="G8" s="23">
        <v>0.4</v>
      </c>
      <c r="H8" s="8">
        <v>20</v>
      </c>
      <c r="I8" s="7">
        <v>205</v>
      </c>
      <c r="J8" s="7">
        <v>0.6</v>
      </c>
      <c r="K8" s="7">
        <v>190</v>
      </c>
      <c r="L8" s="9">
        <v>0.5</v>
      </c>
      <c r="M8" s="8">
        <v>22</v>
      </c>
      <c r="N8" s="7">
        <v>190</v>
      </c>
      <c r="O8" s="7">
        <v>0.6</v>
      </c>
      <c r="P8" s="7">
        <v>210</v>
      </c>
      <c r="Q8" s="9">
        <v>0.6</v>
      </c>
    </row>
    <row r="9" spans="1:21" x14ac:dyDescent="0.25">
      <c r="A9" s="14">
        <v>5</v>
      </c>
      <c r="B9" s="20">
        <v>0.25</v>
      </c>
      <c r="C9" s="14">
        <v>20</v>
      </c>
      <c r="D9" s="7">
        <v>205</v>
      </c>
      <c r="E9" s="7">
        <v>0.6</v>
      </c>
      <c r="F9" s="7">
        <v>190</v>
      </c>
      <c r="G9" s="23">
        <v>0.5</v>
      </c>
      <c r="H9" s="8">
        <v>22</v>
      </c>
      <c r="I9" s="7">
        <v>190</v>
      </c>
      <c r="J9" s="7">
        <v>0.6</v>
      </c>
      <c r="K9" s="7">
        <v>210</v>
      </c>
      <c r="L9" s="9">
        <v>0.6</v>
      </c>
      <c r="M9" s="8">
        <v>24</v>
      </c>
      <c r="N9" s="7">
        <v>205</v>
      </c>
      <c r="O9" s="7">
        <v>0.7</v>
      </c>
      <c r="P9" s="7">
        <v>185</v>
      </c>
      <c r="Q9" s="9">
        <v>0.6</v>
      </c>
    </row>
    <row r="10" spans="1:21" x14ac:dyDescent="0.25">
      <c r="A10" s="14">
        <v>6</v>
      </c>
      <c r="B10" s="20">
        <v>0.25</v>
      </c>
      <c r="C10" s="14">
        <v>22</v>
      </c>
      <c r="D10" s="7">
        <v>190</v>
      </c>
      <c r="E10" s="7">
        <v>0.6</v>
      </c>
      <c r="F10" s="7">
        <v>210</v>
      </c>
      <c r="G10" s="23">
        <v>0.6</v>
      </c>
      <c r="H10" s="8">
        <v>24</v>
      </c>
      <c r="I10" s="7">
        <v>205</v>
      </c>
      <c r="J10" s="7">
        <v>0.7</v>
      </c>
      <c r="K10" s="7">
        <v>185</v>
      </c>
      <c r="L10" s="9">
        <v>0.6</v>
      </c>
      <c r="M10" s="8">
        <v>26</v>
      </c>
      <c r="N10" s="7">
        <v>185</v>
      </c>
      <c r="O10" s="7">
        <v>0.7</v>
      </c>
      <c r="P10" s="7">
        <v>205</v>
      </c>
      <c r="Q10" s="9">
        <v>0.7</v>
      </c>
    </row>
    <row r="11" spans="1:21" x14ac:dyDescent="0.25">
      <c r="A11" s="14">
        <v>7</v>
      </c>
      <c r="B11" s="20">
        <v>0.25</v>
      </c>
      <c r="C11" s="14">
        <v>24</v>
      </c>
      <c r="D11" s="7">
        <v>205</v>
      </c>
      <c r="E11" s="7">
        <v>0.7</v>
      </c>
      <c r="F11" s="7">
        <v>185</v>
      </c>
      <c r="G11" s="23">
        <v>0.6</v>
      </c>
      <c r="H11" s="8">
        <v>26</v>
      </c>
      <c r="I11" s="7">
        <v>185</v>
      </c>
      <c r="J11" s="7">
        <v>0.7</v>
      </c>
      <c r="K11" s="7">
        <v>205</v>
      </c>
      <c r="L11" s="9">
        <v>0.7</v>
      </c>
      <c r="M11" s="8">
        <v>28</v>
      </c>
      <c r="N11" s="7">
        <v>180</v>
      </c>
      <c r="O11" s="7">
        <v>0.7</v>
      </c>
      <c r="P11" s="7">
        <v>190</v>
      </c>
      <c r="Q11" s="9">
        <v>0.7</v>
      </c>
    </row>
    <row r="12" spans="1:21" x14ac:dyDescent="0.25">
      <c r="A12" s="14">
        <v>8</v>
      </c>
      <c r="B12" s="20">
        <v>0.25</v>
      </c>
      <c r="C12" s="14">
        <v>26</v>
      </c>
      <c r="D12" s="7">
        <v>185</v>
      </c>
      <c r="E12" s="7">
        <v>0.7</v>
      </c>
      <c r="F12" s="7">
        <v>205</v>
      </c>
      <c r="G12" s="23">
        <v>0.7</v>
      </c>
      <c r="H12" s="8">
        <v>28</v>
      </c>
      <c r="I12" s="7">
        <v>180</v>
      </c>
      <c r="J12" s="7">
        <v>0.7</v>
      </c>
      <c r="K12" s="7">
        <v>190</v>
      </c>
      <c r="L12" s="9">
        <v>0.7</v>
      </c>
      <c r="M12" s="8">
        <v>30</v>
      </c>
      <c r="N12" s="7">
        <v>170</v>
      </c>
      <c r="O12" s="7">
        <v>0.7</v>
      </c>
      <c r="P12" s="7">
        <v>180</v>
      </c>
      <c r="Q12" s="9">
        <v>0.7</v>
      </c>
    </row>
    <row r="13" spans="1:21" x14ac:dyDescent="0.25">
      <c r="A13" s="14">
        <v>9</v>
      </c>
      <c r="B13" s="20">
        <v>0.25</v>
      </c>
      <c r="C13" s="14">
        <v>28</v>
      </c>
      <c r="D13" s="7">
        <v>180</v>
      </c>
      <c r="E13" s="7">
        <v>0.7</v>
      </c>
      <c r="F13" s="7">
        <v>190</v>
      </c>
      <c r="G13" s="23">
        <v>0.7</v>
      </c>
      <c r="H13" s="8">
        <v>30</v>
      </c>
      <c r="I13" s="7">
        <v>170</v>
      </c>
      <c r="J13" s="7">
        <v>0.7</v>
      </c>
      <c r="K13" s="7">
        <v>180</v>
      </c>
      <c r="L13" s="9">
        <v>0.7</v>
      </c>
      <c r="M13" s="8">
        <v>32</v>
      </c>
      <c r="N13" s="7">
        <v>180</v>
      </c>
      <c r="O13" s="7">
        <v>0.8</v>
      </c>
      <c r="P13" s="7">
        <v>190</v>
      </c>
      <c r="Q13" s="9">
        <v>0.8</v>
      </c>
    </row>
    <row r="14" spans="1:21" x14ac:dyDescent="0.25">
      <c r="A14" s="14">
        <v>10</v>
      </c>
      <c r="B14" s="20">
        <v>0.25</v>
      </c>
      <c r="C14" s="14">
        <v>30</v>
      </c>
      <c r="D14" s="7">
        <v>170</v>
      </c>
      <c r="E14" s="7">
        <v>0.7</v>
      </c>
      <c r="F14" s="7">
        <v>180</v>
      </c>
      <c r="G14" s="23">
        <v>0.7</v>
      </c>
      <c r="H14" s="8">
        <v>32</v>
      </c>
      <c r="I14" s="7">
        <v>180</v>
      </c>
      <c r="J14" s="7">
        <v>0.8</v>
      </c>
      <c r="K14" s="7">
        <v>190</v>
      </c>
      <c r="L14" s="9">
        <v>0.8</v>
      </c>
      <c r="M14" s="8">
        <v>34</v>
      </c>
      <c r="N14" s="7">
        <v>175</v>
      </c>
      <c r="O14" s="7">
        <v>0.8</v>
      </c>
      <c r="P14" s="7">
        <v>185</v>
      </c>
      <c r="Q14" s="9">
        <v>0.8</v>
      </c>
    </row>
    <row r="15" spans="1:21" x14ac:dyDescent="0.25">
      <c r="A15" s="14">
        <v>11</v>
      </c>
      <c r="B15" s="20">
        <v>0.25</v>
      </c>
      <c r="C15" s="14">
        <v>32</v>
      </c>
      <c r="D15" s="7">
        <v>180</v>
      </c>
      <c r="E15" s="7">
        <v>0.8</v>
      </c>
      <c r="F15" s="7">
        <v>190</v>
      </c>
      <c r="G15" s="23">
        <v>0.8</v>
      </c>
      <c r="H15" s="8">
        <v>34</v>
      </c>
      <c r="I15" s="7">
        <v>175</v>
      </c>
      <c r="J15" s="7">
        <v>0.8</v>
      </c>
      <c r="K15" s="7">
        <v>185</v>
      </c>
      <c r="L15" s="9">
        <v>0.8</v>
      </c>
      <c r="M15" s="8">
        <v>36</v>
      </c>
      <c r="N15" s="7">
        <v>185</v>
      </c>
      <c r="O15" s="7">
        <v>0.9</v>
      </c>
      <c r="P15" s="7">
        <v>170</v>
      </c>
      <c r="Q15" s="9">
        <v>0.8</v>
      </c>
    </row>
    <row r="16" spans="1:21" x14ac:dyDescent="0.25">
      <c r="A16" s="14">
        <v>12</v>
      </c>
      <c r="B16" s="20">
        <v>0.25</v>
      </c>
      <c r="C16" s="14">
        <v>34</v>
      </c>
      <c r="D16" s="7">
        <v>175</v>
      </c>
      <c r="E16" s="7">
        <v>0.8</v>
      </c>
      <c r="F16" s="7">
        <v>185</v>
      </c>
      <c r="G16" s="23">
        <v>0.8</v>
      </c>
      <c r="H16" s="8">
        <v>36</v>
      </c>
      <c r="I16" s="7">
        <v>185</v>
      </c>
      <c r="J16" s="7">
        <v>0.9</v>
      </c>
      <c r="K16" s="7">
        <v>170</v>
      </c>
      <c r="L16" s="9">
        <v>0.8</v>
      </c>
      <c r="M16" s="8">
        <v>38</v>
      </c>
      <c r="N16" s="7">
        <v>175</v>
      </c>
      <c r="O16" s="7">
        <v>0.9</v>
      </c>
      <c r="P16" s="7">
        <v>190</v>
      </c>
      <c r="Q16" s="9">
        <v>0.9</v>
      </c>
    </row>
    <row r="17" spans="1:17" x14ac:dyDescent="0.25">
      <c r="A17" s="14">
        <v>13</v>
      </c>
      <c r="B17" s="20">
        <v>0.25</v>
      </c>
      <c r="C17" s="14">
        <v>36</v>
      </c>
      <c r="D17" s="7">
        <v>185</v>
      </c>
      <c r="E17" s="7">
        <v>0.9</v>
      </c>
      <c r="F17" s="7">
        <v>170</v>
      </c>
      <c r="G17" s="23">
        <v>0.8</v>
      </c>
      <c r="H17" s="8">
        <v>38</v>
      </c>
      <c r="I17" s="7">
        <v>175</v>
      </c>
      <c r="J17" s="7">
        <v>0.9</v>
      </c>
      <c r="K17" s="7">
        <v>190</v>
      </c>
      <c r="L17" s="9">
        <v>0.9</v>
      </c>
      <c r="M17" s="8">
        <v>40</v>
      </c>
      <c r="N17" s="7">
        <v>185</v>
      </c>
      <c r="O17" s="7">
        <v>1</v>
      </c>
      <c r="P17" s="7">
        <v>180</v>
      </c>
      <c r="Q17" s="9">
        <v>0.9</v>
      </c>
    </row>
    <row r="18" spans="1:17" x14ac:dyDescent="0.25">
      <c r="A18" s="14">
        <v>14</v>
      </c>
      <c r="B18" s="20">
        <v>0.25</v>
      </c>
      <c r="C18" s="14">
        <v>38</v>
      </c>
      <c r="D18" s="7">
        <v>175</v>
      </c>
      <c r="E18" s="7">
        <v>0.9</v>
      </c>
      <c r="F18" s="7">
        <v>190</v>
      </c>
      <c r="G18" s="23">
        <v>0.9</v>
      </c>
      <c r="H18" s="8">
        <v>40</v>
      </c>
      <c r="I18" s="7">
        <v>185</v>
      </c>
      <c r="J18" s="7">
        <v>1</v>
      </c>
      <c r="K18" s="7">
        <v>180</v>
      </c>
      <c r="L18" s="9">
        <v>0.9</v>
      </c>
      <c r="M18" s="8">
        <v>42</v>
      </c>
      <c r="N18" s="7">
        <v>175</v>
      </c>
      <c r="O18" s="7">
        <v>1</v>
      </c>
      <c r="P18" s="7">
        <v>185</v>
      </c>
      <c r="Q18" s="9">
        <v>1</v>
      </c>
    </row>
    <row r="19" spans="1:17" x14ac:dyDescent="0.25">
      <c r="A19" s="14">
        <v>15</v>
      </c>
      <c r="B19" s="20">
        <v>0.25</v>
      </c>
      <c r="C19" s="14">
        <v>40</v>
      </c>
      <c r="D19" s="7">
        <v>185</v>
      </c>
      <c r="E19" s="7">
        <v>1</v>
      </c>
      <c r="F19" s="7">
        <v>180</v>
      </c>
      <c r="G19" s="23">
        <v>0.9</v>
      </c>
      <c r="H19" s="8">
        <v>42</v>
      </c>
      <c r="I19" s="7">
        <v>175</v>
      </c>
      <c r="J19" s="7">
        <v>1</v>
      </c>
      <c r="K19" s="7">
        <v>185</v>
      </c>
      <c r="L19" s="9">
        <v>1</v>
      </c>
      <c r="M19" s="8">
        <v>44</v>
      </c>
      <c r="N19" s="7">
        <v>190</v>
      </c>
      <c r="O19" s="7">
        <v>1.1000000000000001</v>
      </c>
      <c r="P19" s="7">
        <v>180</v>
      </c>
      <c r="Q19" s="9">
        <v>1</v>
      </c>
    </row>
    <row r="20" spans="1:17" x14ac:dyDescent="0.25">
      <c r="A20" s="14">
        <v>16</v>
      </c>
      <c r="B20" s="20">
        <v>0.25</v>
      </c>
      <c r="C20" s="14">
        <v>42</v>
      </c>
      <c r="D20" s="7">
        <v>175</v>
      </c>
      <c r="E20" s="7">
        <v>1</v>
      </c>
      <c r="F20" s="7">
        <v>185</v>
      </c>
      <c r="G20" s="23">
        <v>1</v>
      </c>
      <c r="H20" s="8">
        <v>44</v>
      </c>
      <c r="I20" s="7">
        <v>190</v>
      </c>
      <c r="J20" s="7">
        <v>1.1000000000000001</v>
      </c>
      <c r="K20" s="7">
        <v>180</v>
      </c>
      <c r="L20" s="9">
        <v>1</v>
      </c>
      <c r="M20" s="8">
        <v>46</v>
      </c>
      <c r="N20" s="7">
        <v>180</v>
      </c>
      <c r="O20" s="7">
        <v>1.1000000000000001</v>
      </c>
      <c r="P20" s="7">
        <v>190</v>
      </c>
      <c r="Q20" s="9">
        <v>1.1000000000000001</v>
      </c>
    </row>
    <row r="21" spans="1:17" x14ac:dyDescent="0.25">
      <c r="A21" s="14">
        <v>17</v>
      </c>
      <c r="B21" s="20">
        <v>0.25</v>
      </c>
      <c r="C21" s="14">
        <v>44</v>
      </c>
      <c r="D21" s="7">
        <v>190</v>
      </c>
      <c r="E21" s="7">
        <v>1.1000000000000001</v>
      </c>
      <c r="F21" s="7">
        <v>180</v>
      </c>
      <c r="G21" s="27">
        <v>1</v>
      </c>
      <c r="H21" s="8">
        <v>46</v>
      </c>
      <c r="I21" s="7">
        <v>180</v>
      </c>
      <c r="J21" s="7">
        <v>1.1000000000000001</v>
      </c>
      <c r="K21" s="7">
        <v>190</v>
      </c>
      <c r="L21" s="9">
        <v>1.1000000000000001</v>
      </c>
      <c r="M21" s="8">
        <v>48</v>
      </c>
      <c r="N21" s="7">
        <v>190</v>
      </c>
      <c r="O21" s="7">
        <v>1.2</v>
      </c>
      <c r="P21" s="7">
        <v>180</v>
      </c>
      <c r="Q21" s="9">
        <v>1.1000000000000001</v>
      </c>
    </row>
    <row r="22" spans="1:17" ht="15.75" thickBot="1" x14ac:dyDescent="0.3">
      <c r="A22" s="15">
        <v>18</v>
      </c>
      <c r="B22" s="21">
        <v>0.25</v>
      </c>
      <c r="C22" s="15">
        <v>46</v>
      </c>
      <c r="D22" s="11">
        <v>180</v>
      </c>
      <c r="E22" s="11">
        <v>1.1000000000000001</v>
      </c>
      <c r="F22" s="11">
        <v>190</v>
      </c>
      <c r="G22" s="24">
        <v>1.1000000000000001</v>
      </c>
      <c r="H22" s="10">
        <v>48</v>
      </c>
      <c r="I22" s="11">
        <v>190</v>
      </c>
      <c r="J22" s="11">
        <v>1.2</v>
      </c>
      <c r="K22" s="11">
        <v>180</v>
      </c>
      <c r="L22" s="12">
        <v>1.1000000000000001</v>
      </c>
      <c r="M22" s="10">
        <v>50</v>
      </c>
      <c r="N22" s="11">
        <v>185</v>
      </c>
      <c r="O22" s="11">
        <v>1.2</v>
      </c>
      <c r="P22" s="11">
        <v>190</v>
      </c>
      <c r="Q22" s="12">
        <v>1.2</v>
      </c>
    </row>
  </sheetData>
  <mergeCells count="9">
    <mergeCell ref="C1:G1"/>
    <mergeCell ref="H1:L1"/>
    <mergeCell ref="M1:Q1"/>
    <mergeCell ref="I2:J2"/>
    <mergeCell ref="K2:L2"/>
    <mergeCell ref="N2:O2"/>
    <mergeCell ref="P2:Q2"/>
    <mergeCell ref="D2:E2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Выбор варианта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2021-02-03T06:39:36Z</dcterms:modified>
</cp:coreProperties>
</file>