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Получение варианта" sheetId="1" r:id="rId1"/>
    <sheet name="Таблица вариантов" sheetId="2" state="veryHidden" r:id="rId2"/>
  </sheets>
  <calcPr calcId="145621"/>
</workbook>
</file>

<file path=xl/calcChain.xml><?xml version="1.0" encoding="utf-8"?>
<calcChain xmlns="http://schemas.openxmlformats.org/spreadsheetml/2006/main">
  <c r="J15" i="1" l="1"/>
  <c r="G8" i="1" l="1"/>
  <c r="K9" i="1" s="1"/>
  <c r="K12" i="1" l="1"/>
  <c r="I13" i="1"/>
  <c r="K15" i="1"/>
  <c r="I16" i="1"/>
  <c r="K13" i="1"/>
  <c r="J16" i="1"/>
  <c r="I14" i="1"/>
  <c r="K16" i="1"/>
  <c r="K11" i="1"/>
  <c r="J14" i="1"/>
  <c r="I17" i="1"/>
  <c r="I12" i="1"/>
  <c r="K14" i="1"/>
  <c r="J17" i="1"/>
  <c r="J13" i="1"/>
  <c r="J12" i="1"/>
  <c r="I15" i="1"/>
  <c r="K17" i="1"/>
  <c r="I11" i="1"/>
  <c r="J11" i="1"/>
  <c r="J10" i="1"/>
  <c r="I10" i="1"/>
  <c r="K10" i="1"/>
  <c r="H8" i="1"/>
  <c r="I9" i="1"/>
  <c r="J9" i="1"/>
  <c r="I8" i="1"/>
  <c r="J8" i="1"/>
  <c r="K8" i="1"/>
</calcChain>
</file>

<file path=xl/sharedStrings.xml><?xml version="1.0" encoding="utf-8"?>
<sst xmlns="http://schemas.openxmlformats.org/spreadsheetml/2006/main" count="230" uniqueCount="42">
  <si>
    <t>Введите номер зачетной книжки:</t>
  </si>
  <si>
    <t>Ваш вариант:</t>
  </si>
  <si>
    <t>Вариант</t>
  </si>
  <si>
    <r>
      <t>h</t>
    </r>
    <r>
      <rPr>
        <vertAlign val="subscript"/>
        <sz val="12"/>
        <color theme="1"/>
        <rFont val="Times New Roman"/>
        <family val="1"/>
        <charset val="204"/>
      </rPr>
      <t xml:space="preserve">01, </t>
    </r>
    <r>
      <rPr>
        <sz val="12"/>
        <color theme="1"/>
        <rFont val="Times New Roman"/>
        <family val="1"/>
        <charset val="204"/>
      </rPr>
      <t>см</t>
    </r>
  </si>
  <si>
    <r>
      <t>h</t>
    </r>
    <r>
      <rPr>
        <vertAlign val="subscript"/>
        <sz val="12"/>
        <color theme="1"/>
        <rFont val="Times New Roman"/>
        <family val="1"/>
        <charset val="204"/>
      </rPr>
      <t>02</t>
    </r>
    <r>
      <rPr>
        <sz val="12"/>
        <color theme="1"/>
        <rFont val="Times New Roman"/>
        <family val="1"/>
        <charset val="204"/>
      </rPr>
      <t>, см</t>
    </r>
  </si>
  <si>
    <t>h, см</t>
  </si>
  <si>
    <t>t, с</t>
  </si>
  <si>
    <t>60 слева</t>
  </si>
  <si>
    <t>60 справа</t>
  </si>
  <si>
    <t>55, слева</t>
  </si>
  <si>
    <t>55, справа</t>
  </si>
  <si>
    <t>50, слева</t>
  </si>
  <si>
    <t>50, справа</t>
  </si>
  <si>
    <t>45, слева</t>
  </si>
  <si>
    <t>45, справа</t>
  </si>
  <si>
    <t>40, слева</t>
  </si>
  <si>
    <t>40, справа</t>
  </si>
  <si>
    <t>35, слева</t>
  </si>
  <si>
    <t>35, справа</t>
  </si>
  <si>
    <t>30 слева</t>
  </si>
  <si>
    <t>30 справа</t>
  </si>
  <si>
    <t>27, слева</t>
  </si>
  <si>
    <t>27, справа</t>
  </si>
  <si>
    <t>26, слева</t>
  </si>
  <si>
    <t>26, справа</t>
  </si>
  <si>
    <t>25, слева</t>
  </si>
  <si>
    <t>25, справа</t>
  </si>
  <si>
    <t>58, слева</t>
  </si>
  <si>
    <t>58, права</t>
  </si>
  <si>
    <t>52, слева</t>
  </si>
  <si>
    <t>52, справа</t>
  </si>
  <si>
    <t>48, слева</t>
  </si>
  <si>
    <t>48, справа</t>
  </si>
  <si>
    <t>43, слева</t>
  </si>
  <si>
    <t>43, справа</t>
  </si>
  <si>
    <t>38, слева</t>
  </si>
  <si>
    <t>38, справа</t>
  </si>
  <si>
    <t>32, слева</t>
  </si>
  <si>
    <t>32, справа</t>
  </si>
  <si>
    <r>
      <t>h</t>
    </r>
    <r>
      <rPr>
        <b/>
        <vertAlign val="subscript"/>
        <sz val="12"/>
        <color theme="1"/>
        <rFont val="Times New Roman"/>
        <family val="1"/>
        <charset val="204"/>
      </rPr>
      <t xml:space="preserve">01, </t>
    </r>
    <r>
      <rPr>
        <b/>
        <sz val="12"/>
        <color theme="1"/>
        <rFont val="Times New Roman"/>
        <family val="1"/>
        <charset val="204"/>
      </rPr>
      <t>см</t>
    </r>
  </si>
  <si>
    <r>
      <t>h</t>
    </r>
    <r>
      <rPr>
        <b/>
        <vertAlign val="subscript"/>
        <sz val="12"/>
        <color theme="1"/>
        <rFont val="Times New Roman"/>
        <family val="1"/>
        <charset val="204"/>
      </rPr>
      <t>02</t>
    </r>
    <r>
      <rPr>
        <b/>
        <sz val="12"/>
        <color theme="1"/>
        <rFont val="Times New Roman"/>
        <family val="1"/>
        <charset val="204"/>
      </rPr>
      <t>, см</t>
    </r>
  </si>
  <si>
    <t>16-Б-045000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</si>
</sst>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15" xfId="0" applyBorder="1"/>
    <xf numFmtId="0" fontId="4" fillId="0" borderId="16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0" fillId="0" borderId="27" xfId="0" applyBorder="1"/>
    <xf numFmtId="0" fontId="0" fillId="0" borderId="28" xfId="0" applyBorder="1"/>
    <xf numFmtId="0" fontId="0" fillId="0" borderId="26" xfId="0" applyBorder="1"/>
    <xf numFmtId="0" fontId="4" fillId="0" borderId="12" xfId="0" applyFont="1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1" xfId="1" applyProtection="1">
      <protection hidden="1"/>
    </xf>
    <xf numFmtId="0" fontId="1" fillId="0" borderId="0" xfId="3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4" fillId="5" borderId="6" xfId="0" applyFont="1" applyFill="1" applyBorder="1" applyAlignment="1" applyProtection="1">
      <alignment horizontal="left" vertical="center" wrapText="1"/>
      <protection hidden="1"/>
    </xf>
    <xf numFmtId="0" fontId="4" fillId="5" borderId="6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left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3" fillId="2" borderId="0" xfId="2" applyProtection="1"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K17"/>
  <sheetViews>
    <sheetView tabSelected="1" workbookViewId="0">
      <selection activeCell="E6" sqref="E6"/>
    </sheetView>
  </sheetViews>
  <sheetFormatPr defaultRowHeight="15" x14ac:dyDescent="0.25"/>
  <cols>
    <col min="1" max="1" width="9.140625" style="26"/>
    <col min="2" max="2" width="37.7109375" style="26" bestFit="1" customWidth="1"/>
    <col min="3" max="3" width="10.5703125" style="26" bestFit="1" customWidth="1"/>
    <col min="4" max="4" width="9.140625" style="26"/>
    <col min="5" max="5" width="15.42578125" style="26" bestFit="1" customWidth="1"/>
    <col min="6" max="6" width="9.140625" style="26"/>
    <col min="7" max="7" width="10.140625" style="26" bestFit="1" customWidth="1"/>
    <col min="8" max="8" width="9.140625" style="26"/>
    <col min="9" max="9" width="13.140625" style="27" customWidth="1"/>
    <col min="10" max="16384" width="9.140625" style="26"/>
  </cols>
  <sheetData>
    <row r="2" spans="2:11" ht="18" thickBot="1" x14ac:dyDescent="0.35">
      <c r="B2" s="24" t="s">
        <v>0</v>
      </c>
      <c r="C2" s="35" t="s">
        <v>41</v>
      </c>
      <c r="D2" s="25"/>
    </row>
    <row r="6" spans="2:11" ht="18" thickBot="1" x14ac:dyDescent="0.35">
      <c r="E6" s="24" t="s">
        <v>1</v>
      </c>
    </row>
    <row r="7" spans="2:11" ht="18.75" thickTop="1" thickBot="1" x14ac:dyDescent="0.3">
      <c r="G7" s="28" t="s">
        <v>2</v>
      </c>
      <c r="H7" s="29" t="s">
        <v>39</v>
      </c>
      <c r="I7" s="30" t="s">
        <v>40</v>
      </c>
      <c r="J7" s="29" t="s">
        <v>5</v>
      </c>
      <c r="K7" s="29" t="s">
        <v>6</v>
      </c>
    </row>
    <row r="8" spans="2:11" ht="16.5" thickBot="1" x14ac:dyDescent="0.3">
      <c r="G8" s="36">
        <f>IF(ISERR(SUM(RIGHT(C2,1),LEFT(RIGHT(C2,2),1))),"номер зачетной книжки должен состоять минимум из 5 цифр в конце",SUM(RIGHT(C2,1),LEFT(RIGHT(C2,2),1)))</f>
        <v>0</v>
      </c>
      <c r="H8" s="39">
        <f>VLOOKUP(G8,'Таблица вариантов'!A3:AF21,2,0)</f>
        <v>7</v>
      </c>
      <c r="I8" s="31" t="str">
        <f>VLOOKUP(G8,'Таблица вариантов'!A3:AF21,3,0)</f>
        <v>60 слева</v>
      </c>
      <c r="J8" s="32">
        <f>VLOOKUP(G8,'Таблица вариантов'!A3:AF21,4,0)</f>
        <v>15</v>
      </c>
      <c r="K8" s="32">
        <f>VLOOKUP(G8,'Таблица вариантов'!A3:AF21,5,0)</f>
        <v>7.5</v>
      </c>
    </row>
    <row r="9" spans="2:11" ht="16.5" thickBot="1" x14ac:dyDescent="0.3">
      <c r="G9" s="37"/>
      <c r="H9" s="40"/>
      <c r="I9" s="33" t="str">
        <f>VLOOKUP(G8,'Таблица вариантов'!A3:AF21,6,0)</f>
        <v>60 справа</v>
      </c>
      <c r="J9" s="34">
        <f>VLOOKUP(G8,'Таблица вариантов'!A3:AF21,7,0)</f>
        <v>17</v>
      </c>
      <c r="K9" s="34">
        <f>VLOOKUP(G8,'Таблица вариантов'!A3:AF21,8,0)</f>
        <v>6.9</v>
      </c>
    </row>
    <row r="10" spans="2:11" ht="16.5" thickBot="1" x14ac:dyDescent="0.3">
      <c r="G10" s="37"/>
      <c r="H10" s="40"/>
      <c r="I10" s="31" t="str">
        <f>VLOOKUP(G8,'Таблица вариантов'!A3:AF21,9,0)</f>
        <v>55, слева</v>
      </c>
      <c r="J10" s="32">
        <f>VLOOKUP(G8,'Таблица вариантов'!A3:AF21,10,0)</f>
        <v>13</v>
      </c>
      <c r="K10" s="32">
        <f>VLOOKUP(G8,'Таблица вариантов'!A3:AF21,11,0)</f>
        <v>7.7</v>
      </c>
    </row>
    <row r="11" spans="2:11" ht="16.5" thickBot="1" x14ac:dyDescent="0.3">
      <c r="G11" s="37"/>
      <c r="H11" s="40"/>
      <c r="I11" s="33" t="str">
        <f>VLOOKUP(G8,'Таблица вариантов'!A3:AF21,12,0)</f>
        <v>55, справа</v>
      </c>
      <c r="J11" s="34">
        <f>VLOOKUP(G8,'Таблица вариантов'!A3:AF21,13,0)</f>
        <v>15</v>
      </c>
      <c r="K11" s="34">
        <f>VLOOKUP(G8,'Таблица вариантов'!A3:AF21,14,0)</f>
        <v>6.9</v>
      </c>
    </row>
    <row r="12" spans="2:11" ht="16.5" thickBot="1" x14ac:dyDescent="0.3">
      <c r="G12" s="37"/>
      <c r="H12" s="40"/>
      <c r="I12" s="31" t="str">
        <f>VLOOKUP(G8,'Таблица вариантов'!A3:AF21,15,0)</f>
        <v>50, слева</v>
      </c>
      <c r="J12" s="32">
        <f>VLOOKUP(G8,'Таблица вариантов'!A3:AF21,16,0)</f>
        <v>12</v>
      </c>
      <c r="K12" s="32">
        <f>VLOOKUP(G8,'Таблица вариантов'!A3:AF21,17,0)</f>
        <v>6.6</v>
      </c>
    </row>
    <row r="13" spans="2:11" ht="16.5" thickBot="1" x14ac:dyDescent="0.3">
      <c r="G13" s="37"/>
      <c r="H13" s="40"/>
      <c r="I13" s="33" t="str">
        <f>VLOOKUP(G8,'Таблица вариантов'!A3:AF21,18,0)</f>
        <v>50, справа</v>
      </c>
      <c r="J13" s="34">
        <f>VLOOKUP(G8,'Таблица вариантов'!A3:AF21,19,0)</f>
        <v>14</v>
      </c>
      <c r="K13" s="34">
        <f>VLOOKUP(G8,'Таблица вариантов'!A3:AF21,20,0)</f>
        <v>6.4</v>
      </c>
    </row>
    <row r="14" spans="2:11" ht="16.5" thickBot="1" x14ac:dyDescent="0.3">
      <c r="G14" s="37"/>
      <c r="H14" s="40"/>
      <c r="I14" s="31" t="str">
        <f>VLOOKUP(G8,'Таблица вариантов'!A3:AF21,21,0)</f>
        <v>45, слева</v>
      </c>
      <c r="J14" s="32">
        <f>VLOOKUP(G8,'Таблица вариантов'!A3:AF21,22,0)</f>
        <v>9</v>
      </c>
      <c r="K14" s="32">
        <f>VLOOKUP(G8,'Таблица вариантов'!A3:AF21,23,0)</f>
        <v>7.4</v>
      </c>
    </row>
    <row r="15" spans="2:11" ht="16.5" thickBot="1" x14ac:dyDescent="0.3">
      <c r="G15" s="37"/>
      <c r="H15" s="40"/>
      <c r="I15" s="33" t="str">
        <f>VLOOKUP(G8,'Таблица вариантов'!A3:AF21,24,0)</f>
        <v>45, справа</v>
      </c>
      <c r="J15" s="34">
        <f>VLOOKUP(G8,'Таблица вариантов'!A3:AF21,25,0)</f>
        <v>13</v>
      </c>
      <c r="K15" s="34">
        <f>VLOOKUP(G8,'Таблица вариантов'!A3:AF21,26,0)</f>
        <v>6.4</v>
      </c>
    </row>
    <row r="16" spans="2:11" ht="16.5" thickBot="1" x14ac:dyDescent="0.3">
      <c r="G16" s="37"/>
      <c r="H16" s="40"/>
      <c r="I16" s="31" t="str">
        <f>VLOOKUP(G8,'Таблица вариантов'!A3:AF21,27,0)</f>
        <v>40, слева</v>
      </c>
      <c r="J16" s="32">
        <f>VLOOKUP(G8,'Таблица вариантов'!A3:AF21,28,0)</f>
        <v>9</v>
      </c>
      <c r="K16" s="32">
        <f>VLOOKUP(G8,'Таблица вариантов'!A3:AF21,29,0)</f>
        <v>7.1</v>
      </c>
    </row>
    <row r="17" spans="7:11" ht="16.5" thickBot="1" x14ac:dyDescent="0.3">
      <c r="G17" s="38"/>
      <c r="H17" s="41"/>
      <c r="I17" s="33" t="str">
        <f>VLOOKUP(G8,'Таблица вариантов'!A3:AF21,30,0)</f>
        <v>40, справа</v>
      </c>
      <c r="J17" s="34">
        <f>VLOOKUP(G8,'Таблица вариантов'!A3:AF21,31,0)</f>
        <v>10</v>
      </c>
      <c r="K17" s="34">
        <f>VLOOKUP(G8,'Таблица вариантов'!A3:AF21,32,0)</f>
        <v>6.3</v>
      </c>
    </row>
  </sheetData>
  <sheetProtection password="C8D9" sheet="1" objects="1" scenarios="1"/>
  <mergeCells count="2">
    <mergeCell ref="G8:G17"/>
    <mergeCell ref="H8:H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F21"/>
  <sheetViews>
    <sheetView workbookViewId="0">
      <selection activeCell="AD21" sqref="AD21:AF21"/>
    </sheetView>
  </sheetViews>
  <sheetFormatPr defaultRowHeight="15" x14ac:dyDescent="0.25"/>
  <cols>
    <col min="3" max="32" width="10.5703125" style="14" customWidth="1"/>
  </cols>
  <sheetData>
    <row r="1" spans="1:32" x14ac:dyDescent="0.25">
      <c r="A1" s="1"/>
      <c r="B1" s="15"/>
      <c r="C1" s="44">
        <v>1</v>
      </c>
      <c r="D1" s="45"/>
      <c r="E1" s="46"/>
      <c r="F1" s="42">
        <v>2</v>
      </c>
      <c r="G1" s="42"/>
      <c r="H1" s="43"/>
      <c r="I1" s="42">
        <v>3</v>
      </c>
      <c r="J1" s="42"/>
      <c r="K1" s="43"/>
      <c r="L1" s="42">
        <v>4</v>
      </c>
      <c r="M1" s="42"/>
      <c r="N1" s="43"/>
      <c r="O1" s="42">
        <v>5</v>
      </c>
      <c r="P1" s="42"/>
      <c r="Q1" s="43"/>
      <c r="R1" s="42">
        <v>6</v>
      </c>
      <c r="S1" s="42"/>
      <c r="T1" s="43"/>
      <c r="U1" s="42">
        <v>7</v>
      </c>
      <c r="V1" s="42"/>
      <c r="W1" s="43"/>
      <c r="X1" s="42">
        <v>8</v>
      </c>
      <c r="Y1" s="42"/>
      <c r="Z1" s="43"/>
      <c r="AA1" s="42">
        <v>9</v>
      </c>
      <c r="AB1" s="42"/>
      <c r="AC1" s="43"/>
      <c r="AD1" s="42">
        <v>10</v>
      </c>
      <c r="AE1" s="42"/>
      <c r="AF1" s="43"/>
    </row>
    <row r="2" spans="1:32" ht="19.5" thickBot="1" x14ac:dyDescent="0.3">
      <c r="A2" s="2" t="s">
        <v>2</v>
      </c>
      <c r="B2" s="16" t="s">
        <v>3</v>
      </c>
      <c r="C2" s="20" t="s">
        <v>4</v>
      </c>
      <c r="D2" s="6" t="s">
        <v>5</v>
      </c>
      <c r="E2" s="7" t="s">
        <v>6</v>
      </c>
      <c r="F2" s="6" t="s">
        <v>4</v>
      </c>
      <c r="G2" s="6" t="s">
        <v>5</v>
      </c>
      <c r="H2" s="7" t="s">
        <v>6</v>
      </c>
      <c r="I2" s="6" t="s">
        <v>4</v>
      </c>
      <c r="J2" s="6" t="s">
        <v>5</v>
      </c>
      <c r="K2" s="7" t="s">
        <v>6</v>
      </c>
      <c r="L2" s="6" t="s">
        <v>4</v>
      </c>
      <c r="M2" s="6" t="s">
        <v>5</v>
      </c>
      <c r="N2" s="7" t="s">
        <v>6</v>
      </c>
      <c r="O2" s="6" t="s">
        <v>4</v>
      </c>
      <c r="P2" s="6" t="s">
        <v>5</v>
      </c>
      <c r="Q2" s="7" t="s">
        <v>6</v>
      </c>
      <c r="R2" s="6" t="s">
        <v>4</v>
      </c>
      <c r="S2" s="6" t="s">
        <v>5</v>
      </c>
      <c r="T2" s="7" t="s">
        <v>6</v>
      </c>
      <c r="U2" s="6" t="s">
        <v>4</v>
      </c>
      <c r="V2" s="6" t="s">
        <v>5</v>
      </c>
      <c r="W2" s="7" t="s">
        <v>6</v>
      </c>
      <c r="X2" s="6" t="s">
        <v>4</v>
      </c>
      <c r="Y2" s="6" t="s">
        <v>5</v>
      </c>
      <c r="Z2" s="7" t="s">
        <v>6</v>
      </c>
      <c r="AA2" s="6" t="s">
        <v>4</v>
      </c>
      <c r="AB2" s="6" t="s">
        <v>5</v>
      </c>
      <c r="AC2" s="7" t="s">
        <v>6</v>
      </c>
      <c r="AD2" s="6" t="s">
        <v>4</v>
      </c>
      <c r="AE2" s="6" t="s">
        <v>5</v>
      </c>
      <c r="AF2" s="7" t="s">
        <v>6</v>
      </c>
    </row>
    <row r="3" spans="1:32" x14ac:dyDescent="0.25">
      <c r="A3" s="3">
        <v>0</v>
      </c>
      <c r="B3" s="17">
        <v>7</v>
      </c>
      <c r="C3" s="21" t="s">
        <v>7</v>
      </c>
      <c r="D3" s="8">
        <v>15</v>
      </c>
      <c r="E3" s="9">
        <v>7.5</v>
      </c>
      <c r="F3" s="8" t="s">
        <v>8</v>
      </c>
      <c r="G3" s="8">
        <v>17</v>
      </c>
      <c r="H3" s="9">
        <v>6.9</v>
      </c>
      <c r="I3" s="8" t="s">
        <v>9</v>
      </c>
      <c r="J3" s="8">
        <v>13</v>
      </c>
      <c r="K3" s="9">
        <v>7.7</v>
      </c>
      <c r="L3" s="8" t="s">
        <v>10</v>
      </c>
      <c r="M3" s="8">
        <v>15</v>
      </c>
      <c r="N3" s="9">
        <v>6.9</v>
      </c>
      <c r="O3" s="8" t="s">
        <v>11</v>
      </c>
      <c r="P3" s="8">
        <v>12</v>
      </c>
      <c r="Q3" s="9">
        <v>6.6</v>
      </c>
      <c r="R3" s="8" t="s">
        <v>12</v>
      </c>
      <c r="S3" s="8">
        <v>14</v>
      </c>
      <c r="T3" s="9">
        <v>6.4</v>
      </c>
      <c r="U3" s="8" t="s">
        <v>13</v>
      </c>
      <c r="V3" s="8">
        <v>9</v>
      </c>
      <c r="W3" s="9">
        <v>7.4</v>
      </c>
      <c r="X3" s="8" t="s">
        <v>14</v>
      </c>
      <c r="Y3" s="8">
        <v>13</v>
      </c>
      <c r="Z3" s="9">
        <v>6.4</v>
      </c>
      <c r="AA3" s="8" t="s">
        <v>15</v>
      </c>
      <c r="AB3" s="8">
        <v>9</v>
      </c>
      <c r="AC3" s="9">
        <v>7.1</v>
      </c>
      <c r="AD3" s="8" t="s">
        <v>16</v>
      </c>
      <c r="AE3" s="8">
        <v>10</v>
      </c>
      <c r="AF3" s="9">
        <v>6.3</v>
      </c>
    </row>
    <row r="4" spans="1:32" x14ac:dyDescent="0.25">
      <c r="A4" s="4">
        <v>1</v>
      </c>
      <c r="B4" s="18">
        <v>7</v>
      </c>
      <c r="C4" s="22" t="s">
        <v>17</v>
      </c>
      <c r="D4" s="10">
        <v>9</v>
      </c>
      <c r="E4" s="11">
        <v>5.7</v>
      </c>
      <c r="F4" s="10" t="s">
        <v>18</v>
      </c>
      <c r="G4" s="10">
        <v>10</v>
      </c>
      <c r="H4" s="11">
        <v>5</v>
      </c>
      <c r="I4" s="10" t="s">
        <v>19</v>
      </c>
      <c r="J4" s="10">
        <v>6</v>
      </c>
      <c r="K4" s="11">
        <v>5.2</v>
      </c>
      <c r="L4" s="10" t="s">
        <v>20</v>
      </c>
      <c r="M4" s="10">
        <v>9</v>
      </c>
      <c r="N4" s="11">
        <v>5</v>
      </c>
      <c r="O4" s="10" t="s">
        <v>21</v>
      </c>
      <c r="P4" s="10">
        <v>5</v>
      </c>
      <c r="Q4" s="11">
        <v>5.2</v>
      </c>
      <c r="R4" s="10" t="s">
        <v>22</v>
      </c>
      <c r="S4" s="10">
        <v>8</v>
      </c>
      <c r="T4" s="11">
        <v>4.0999999999999996</v>
      </c>
      <c r="U4" s="10" t="s">
        <v>23</v>
      </c>
      <c r="V4" s="10">
        <v>7</v>
      </c>
      <c r="W4" s="11">
        <v>4.4000000000000004</v>
      </c>
      <c r="X4" s="10" t="s">
        <v>24</v>
      </c>
      <c r="Y4" s="10">
        <v>8</v>
      </c>
      <c r="Z4" s="11">
        <v>4.0999999999999996</v>
      </c>
      <c r="AA4" s="10" t="s">
        <v>25</v>
      </c>
      <c r="AB4" s="10">
        <v>6</v>
      </c>
      <c r="AC4" s="11">
        <v>4.5</v>
      </c>
      <c r="AD4" s="10" t="s">
        <v>26</v>
      </c>
      <c r="AE4" s="10">
        <v>7</v>
      </c>
      <c r="AF4" s="11">
        <v>4.2</v>
      </c>
    </row>
    <row r="5" spans="1:32" x14ac:dyDescent="0.25">
      <c r="A5" s="4">
        <v>2</v>
      </c>
      <c r="B5" s="18">
        <v>7</v>
      </c>
      <c r="C5" s="22" t="s">
        <v>27</v>
      </c>
      <c r="D5" s="10">
        <v>14</v>
      </c>
      <c r="E5" s="11">
        <v>7.4</v>
      </c>
      <c r="F5" s="10" t="s">
        <v>28</v>
      </c>
      <c r="G5" s="10">
        <v>17</v>
      </c>
      <c r="H5" s="11">
        <v>7</v>
      </c>
      <c r="I5" s="10" t="s">
        <v>29</v>
      </c>
      <c r="J5" s="10">
        <v>11</v>
      </c>
      <c r="K5" s="11">
        <v>7.7</v>
      </c>
      <c r="L5" s="10" t="s">
        <v>30</v>
      </c>
      <c r="M5" s="10">
        <v>14</v>
      </c>
      <c r="N5" s="11">
        <v>6.5</v>
      </c>
      <c r="O5" s="10" t="s">
        <v>31</v>
      </c>
      <c r="P5" s="10">
        <v>11</v>
      </c>
      <c r="Q5" s="11">
        <v>6.9</v>
      </c>
      <c r="R5" s="10" t="s">
        <v>32</v>
      </c>
      <c r="S5" s="10">
        <v>13</v>
      </c>
      <c r="T5" s="11">
        <v>6.6</v>
      </c>
      <c r="U5" s="10" t="s">
        <v>33</v>
      </c>
      <c r="V5" s="10">
        <v>10</v>
      </c>
      <c r="W5" s="11">
        <v>6.4</v>
      </c>
      <c r="X5" s="10" t="s">
        <v>34</v>
      </c>
      <c r="Y5" s="10">
        <v>12</v>
      </c>
      <c r="Z5" s="11">
        <v>5.8</v>
      </c>
      <c r="AA5" s="10" t="s">
        <v>35</v>
      </c>
      <c r="AB5" s="10">
        <v>9</v>
      </c>
      <c r="AC5" s="11">
        <v>6.2</v>
      </c>
      <c r="AD5" s="10" t="s">
        <v>36</v>
      </c>
      <c r="AE5" s="10">
        <v>11</v>
      </c>
      <c r="AF5" s="11">
        <v>5.4</v>
      </c>
    </row>
    <row r="6" spans="1:32" x14ac:dyDescent="0.25">
      <c r="A6" s="4">
        <v>3</v>
      </c>
      <c r="B6" s="18">
        <v>7</v>
      </c>
      <c r="C6" s="22" t="s">
        <v>37</v>
      </c>
      <c r="D6" s="10">
        <v>6</v>
      </c>
      <c r="E6" s="11">
        <v>5.7</v>
      </c>
      <c r="F6" s="10" t="s">
        <v>38</v>
      </c>
      <c r="G6" s="10">
        <v>8</v>
      </c>
      <c r="H6" s="11">
        <v>5.2</v>
      </c>
      <c r="I6" s="10" t="s">
        <v>35</v>
      </c>
      <c r="J6" s="10">
        <v>9</v>
      </c>
      <c r="K6" s="11">
        <v>6.2</v>
      </c>
      <c r="L6" s="10" t="s">
        <v>36</v>
      </c>
      <c r="M6" s="10">
        <v>11</v>
      </c>
      <c r="N6" s="11">
        <v>5.4</v>
      </c>
      <c r="O6" s="10" t="s">
        <v>15</v>
      </c>
      <c r="P6" s="10">
        <v>9</v>
      </c>
      <c r="Q6" s="11">
        <v>7.1</v>
      </c>
      <c r="R6" s="10" t="s">
        <v>16</v>
      </c>
      <c r="S6" s="10">
        <v>10</v>
      </c>
      <c r="T6" s="11">
        <v>6.3</v>
      </c>
      <c r="U6" s="10" t="s">
        <v>33</v>
      </c>
      <c r="V6" s="10">
        <v>10</v>
      </c>
      <c r="W6" s="11">
        <v>6.4</v>
      </c>
      <c r="X6" s="10" t="s">
        <v>34</v>
      </c>
      <c r="Y6" s="10">
        <v>12</v>
      </c>
      <c r="Z6" s="11">
        <v>5.8</v>
      </c>
      <c r="AA6" s="10" t="s">
        <v>13</v>
      </c>
      <c r="AB6" s="10">
        <v>9</v>
      </c>
      <c r="AC6" s="11">
        <v>7.4</v>
      </c>
      <c r="AD6" s="10" t="s">
        <v>14</v>
      </c>
      <c r="AE6" s="10">
        <v>13</v>
      </c>
      <c r="AF6" s="11">
        <v>6.4</v>
      </c>
    </row>
    <row r="7" spans="1:32" x14ac:dyDescent="0.25">
      <c r="A7" s="4">
        <v>4</v>
      </c>
      <c r="B7" s="18">
        <v>7</v>
      </c>
      <c r="C7" s="22" t="s">
        <v>17</v>
      </c>
      <c r="D7" s="10">
        <v>9</v>
      </c>
      <c r="E7" s="11">
        <v>5.7</v>
      </c>
      <c r="F7" s="10" t="s">
        <v>18</v>
      </c>
      <c r="G7" s="10">
        <v>10</v>
      </c>
      <c r="H7" s="11">
        <v>5</v>
      </c>
      <c r="I7" s="10" t="s">
        <v>19</v>
      </c>
      <c r="J7" s="10">
        <v>6</v>
      </c>
      <c r="K7" s="11">
        <v>5.2</v>
      </c>
      <c r="L7" s="10" t="s">
        <v>20</v>
      </c>
      <c r="M7" s="10">
        <v>9</v>
      </c>
      <c r="N7" s="11">
        <v>5</v>
      </c>
      <c r="O7" s="10" t="s">
        <v>21</v>
      </c>
      <c r="P7" s="10">
        <v>5</v>
      </c>
      <c r="Q7" s="11">
        <v>5.2</v>
      </c>
      <c r="R7" s="10" t="s">
        <v>22</v>
      </c>
      <c r="S7" s="10">
        <v>8</v>
      </c>
      <c r="T7" s="11">
        <v>4.0999999999999996</v>
      </c>
      <c r="U7" s="10" t="s">
        <v>23</v>
      </c>
      <c r="V7" s="10">
        <v>7</v>
      </c>
      <c r="W7" s="11">
        <v>4.4000000000000004</v>
      </c>
      <c r="X7" s="10" t="s">
        <v>24</v>
      </c>
      <c r="Y7" s="10">
        <v>8</v>
      </c>
      <c r="Z7" s="11">
        <v>4.0999999999999996</v>
      </c>
      <c r="AA7" s="10" t="s">
        <v>25</v>
      </c>
      <c r="AB7" s="10">
        <v>6</v>
      </c>
      <c r="AC7" s="11">
        <v>4.5</v>
      </c>
      <c r="AD7" s="10" t="s">
        <v>26</v>
      </c>
      <c r="AE7" s="10">
        <v>7</v>
      </c>
      <c r="AF7" s="11">
        <v>4.2</v>
      </c>
    </row>
    <row r="8" spans="1:32" x14ac:dyDescent="0.25">
      <c r="A8" s="4">
        <v>5</v>
      </c>
      <c r="B8" s="18">
        <v>7</v>
      </c>
      <c r="C8" s="22" t="s">
        <v>37</v>
      </c>
      <c r="D8" s="10">
        <v>6</v>
      </c>
      <c r="E8" s="11">
        <v>5.7</v>
      </c>
      <c r="F8" s="10" t="s">
        <v>38</v>
      </c>
      <c r="G8" s="10">
        <v>8</v>
      </c>
      <c r="H8" s="11">
        <v>5.2</v>
      </c>
      <c r="I8" s="10" t="s">
        <v>17</v>
      </c>
      <c r="J8" s="10">
        <v>9</v>
      </c>
      <c r="K8" s="11">
        <v>5.7</v>
      </c>
      <c r="L8" s="10" t="s">
        <v>18</v>
      </c>
      <c r="M8" s="10">
        <v>10</v>
      </c>
      <c r="N8" s="11">
        <v>5</v>
      </c>
      <c r="O8" s="10" t="s">
        <v>35</v>
      </c>
      <c r="P8" s="10">
        <v>9</v>
      </c>
      <c r="Q8" s="11">
        <v>6.2</v>
      </c>
      <c r="R8" s="10" t="s">
        <v>36</v>
      </c>
      <c r="S8" s="10">
        <v>11</v>
      </c>
      <c r="T8" s="11">
        <v>5.4</v>
      </c>
      <c r="U8" s="10" t="s">
        <v>15</v>
      </c>
      <c r="V8" s="10">
        <v>9</v>
      </c>
      <c r="W8" s="11">
        <v>7.1</v>
      </c>
      <c r="X8" s="10" t="s">
        <v>16</v>
      </c>
      <c r="Y8" s="10">
        <v>10</v>
      </c>
      <c r="Z8" s="11">
        <v>6.3</v>
      </c>
      <c r="AA8" s="10" t="s">
        <v>33</v>
      </c>
      <c r="AB8" s="10">
        <v>10</v>
      </c>
      <c r="AC8" s="11">
        <v>6.4</v>
      </c>
      <c r="AD8" s="10" t="s">
        <v>34</v>
      </c>
      <c r="AE8" s="10">
        <v>12</v>
      </c>
      <c r="AF8" s="11">
        <v>5.8</v>
      </c>
    </row>
    <row r="9" spans="1:32" x14ac:dyDescent="0.25">
      <c r="A9" s="4">
        <v>6</v>
      </c>
      <c r="B9" s="18">
        <v>7</v>
      </c>
      <c r="C9" s="22" t="s">
        <v>13</v>
      </c>
      <c r="D9" s="10">
        <v>9</v>
      </c>
      <c r="E9" s="11">
        <v>7.4</v>
      </c>
      <c r="F9" s="10" t="s">
        <v>14</v>
      </c>
      <c r="G9" s="10">
        <v>13</v>
      </c>
      <c r="H9" s="11">
        <v>6.4</v>
      </c>
      <c r="I9" s="10" t="s">
        <v>31</v>
      </c>
      <c r="J9" s="10">
        <v>11</v>
      </c>
      <c r="K9" s="11">
        <v>6.9</v>
      </c>
      <c r="L9" s="10" t="s">
        <v>32</v>
      </c>
      <c r="M9" s="10">
        <v>13</v>
      </c>
      <c r="N9" s="11">
        <v>6.6</v>
      </c>
      <c r="O9" s="10" t="s">
        <v>7</v>
      </c>
      <c r="P9" s="10">
        <v>15</v>
      </c>
      <c r="Q9" s="11">
        <v>7.5</v>
      </c>
      <c r="R9" s="10" t="s">
        <v>8</v>
      </c>
      <c r="S9" s="10">
        <v>17</v>
      </c>
      <c r="T9" s="11">
        <v>6.9</v>
      </c>
      <c r="U9" s="10" t="s">
        <v>9</v>
      </c>
      <c r="V9" s="10">
        <v>13</v>
      </c>
      <c r="W9" s="11">
        <v>7.7</v>
      </c>
      <c r="X9" s="10" t="s">
        <v>10</v>
      </c>
      <c r="Y9" s="10">
        <v>15</v>
      </c>
      <c r="Z9" s="11">
        <v>6.9</v>
      </c>
      <c r="AA9" s="10" t="s">
        <v>11</v>
      </c>
      <c r="AB9" s="10">
        <v>12</v>
      </c>
      <c r="AC9" s="11">
        <v>6.6</v>
      </c>
      <c r="AD9" s="10" t="s">
        <v>12</v>
      </c>
      <c r="AE9" s="10">
        <v>14</v>
      </c>
      <c r="AF9" s="11">
        <v>6.4</v>
      </c>
    </row>
    <row r="10" spans="1:32" x14ac:dyDescent="0.25">
      <c r="A10" s="4">
        <v>7</v>
      </c>
      <c r="B10" s="18">
        <v>7</v>
      </c>
      <c r="C10" s="22" t="s">
        <v>13</v>
      </c>
      <c r="D10" s="10">
        <v>9</v>
      </c>
      <c r="E10" s="11">
        <v>7.4</v>
      </c>
      <c r="F10" s="10" t="s">
        <v>14</v>
      </c>
      <c r="G10" s="10">
        <v>13</v>
      </c>
      <c r="H10" s="11">
        <v>6.4</v>
      </c>
      <c r="I10" s="10" t="s">
        <v>15</v>
      </c>
      <c r="J10" s="10">
        <v>9</v>
      </c>
      <c r="K10" s="11">
        <v>7.1</v>
      </c>
      <c r="L10" s="10" t="s">
        <v>16</v>
      </c>
      <c r="M10" s="10">
        <v>10</v>
      </c>
      <c r="N10" s="11">
        <v>6.3</v>
      </c>
      <c r="O10" s="10" t="s">
        <v>17</v>
      </c>
      <c r="P10" s="10">
        <v>9</v>
      </c>
      <c r="Q10" s="11">
        <v>5.7</v>
      </c>
      <c r="R10" s="10" t="s">
        <v>18</v>
      </c>
      <c r="S10" s="10">
        <v>10</v>
      </c>
      <c r="T10" s="11">
        <v>5</v>
      </c>
      <c r="U10" s="10" t="s">
        <v>19</v>
      </c>
      <c r="V10" s="10">
        <v>6</v>
      </c>
      <c r="W10" s="11">
        <v>5.2</v>
      </c>
      <c r="X10" s="10" t="s">
        <v>20</v>
      </c>
      <c r="Y10" s="10">
        <v>9</v>
      </c>
      <c r="Z10" s="11">
        <v>5</v>
      </c>
      <c r="AA10" s="10" t="s">
        <v>21</v>
      </c>
      <c r="AB10" s="10">
        <v>5</v>
      </c>
      <c r="AC10" s="11">
        <v>5.2</v>
      </c>
      <c r="AD10" s="10" t="s">
        <v>22</v>
      </c>
      <c r="AE10" s="10">
        <v>8</v>
      </c>
      <c r="AF10" s="11">
        <v>4.0999999999999996</v>
      </c>
    </row>
    <row r="11" spans="1:32" x14ac:dyDescent="0.25">
      <c r="A11" s="4">
        <v>8</v>
      </c>
      <c r="B11" s="18">
        <v>7</v>
      </c>
      <c r="C11" s="22" t="s">
        <v>21</v>
      </c>
      <c r="D11" s="10">
        <v>5</v>
      </c>
      <c r="E11" s="11">
        <v>5.2</v>
      </c>
      <c r="F11" s="10" t="s">
        <v>22</v>
      </c>
      <c r="G11" s="10">
        <v>8</v>
      </c>
      <c r="H11" s="11">
        <v>4.0999999999999996</v>
      </c>
      <c r="I11" s="10" t="s">
        <v>23</v>
      </c>
      <c r="J11" s="10">
        <v>7</v>
      </c>
      <c r="K11" s="11">
        <v>4.4000000000000004</v>
      </c>
      <c r="L11" s="10" t="s">
        <v>24</v>
      </c>
      <c r="M11" s="10">
        <v>8</v>
      </c>
      <c r="N11" s="11">
        <v>4.0999999999999996</v>
      </c>
      <c r="O11" s="10" t="s">
        <v>25</v>
      </c>
      <c r="P11" s="10">
        <v>6</v>
      </c>
      <c r="Q11" s="11">
        <v>4.5</v>
      </c>
      <c r="R11" s="10" t="s">
        <v>26</v>
      </c>
      <c r="S11" s="10">
        <v>7</v>
      </c>
      <c r="T11" s="11">
        <v>4.2</v>
      </c>
      <c r="U11" s="10" t="s">
        <v>27</v>
      </c>
      <c r="V11" s="10">
        <v>14</v>
      </c>
      <c r="W11" s="11">
        <v>7.4</v>
      </c>
      <c r="X11" s="10" t="s">
        <v>28</v>
      </c>
      <c r="Y11" s="10">
        <v>17</v>
      </c>
      <c r="Z11" s="11">
        <v>7</v>
      </c>
      <c r="AA11" s="10" t="s">
        <v>29</v>
      </c>
      <c r="AB11" s="10">
        <v>11</v>
      </c>
      <c r="AC11" s="11">
        <v>7.7</v>
      </c>
      <c r="AD11" s="10" t="s">
        <v>30</v>
      </c>
      <c r="AE11" s="10">
        <v>14</v>
      </c>
      <c r="AF11" s="11">
        <v>6.5</v>
      </c>
    </row>
    <row r="12" spans="1:32" x14ac:dyDescent="0.25">
      <c r="A12" s="4">
        <v>9</v>
      </c>
      <c r="B12" s="18">
        <v>7</v>
      </c>
      <c r="C12" s="22" t="s">
        <v>13</v>
      </c>
      <c r="D12" s="10">
        <v>9</v>
      </c>
      <c r="E12" s="11">
        <v>7.4</v>
      </c>
      <c r="F12" s="10" t="s">
        <v>14</v>
      </c>
      <c r="G12" s="10">
        <v>13</v>
      </c>
      <c r="H12" s="11">
        <v>6.4</v>
      </c>
      <c r="I12" s="10" t="s">
        <v>15</v>
      </c>
      <c r="J12" s="10">
        <v>9</v>
      </c>
      <c r="K12" s="11">
        <v>7.1</v>
      </c>
      <c r="L12" s="10" t="s">
        <v>16</v>
      </c>
      <c r="M12" s="10">
        <v>10</v>
      </c>
      <c r="N12" s="11">
        <v>6.3</v>
      </c>
      <c r="O12" s="10" t="s">
        <v>17</v>
      </c>
      <c r="P12" s="10">
        <v>9</v>
      </c>
      <c r="Q12" s="11">
        <v>5.7</v>
      </c>
      <c r="R12" s="10" t="s">
        <v>18</v>
      </c>
      <c r="S12" s="10">
        <v>10</v>
      </c>
      <c r="T12" s="11">
        <v>5</v>
      </c>
      <c r="U12" s="10" t="s">
        <v>19</v>
      </c>
      <c r="V12" s="10">
        <v>6</v>
      </c>
      <c r="W12" s="11">
        <v>5.2</v>
      </c>
      <c r="X12" s="10" t="s">
        <v>20</v>
      </c>
      <c r="Y12" s="10">
        <v>9</v>
      </c>
      <c r="Z12" s="11">
        <v>5</v>
      </c>
      <c r="AA12" s="10" t="s">
        <v>21</v>
      </c>
      <c r="AB12" s="10">
        <v>5</v>
      </c>
      <c r="AC12" s="11">
        <v>5.2</v>
      </c>
      <c r="AD12" s="10" t="s">
        <v>22</v>
      </c>
      <c r="AE12" s="10">
        <v>8</v>
      </c>
      <c r="AF12" s="11">
        <v>4.0999999999999996</v>
      </c>
    </row>
    <row r="13" spans="1:32" x14ac:dyDescent="0.25">
      <c r="A13" s="4">
        <v>10</v>
      </c>
      <c r="B13" s="18">
        <v>7</v>
      </c>
      <c r="C13" s="22" t="s">
        <v>7</v>
      </c>
      <c r="D13" s="10">
        <v>15</v>
      </c>
      <c r="E13" s="11">
        <v>7.5</v>
      </c>
      <c r="F13" s="10" t="s">
        <v>8</v>
      </c>
      <c r="G13" s="10">
        <v>17</v>
      </c>
      <c r="H13" s="11">
        <v>6.9</v>
      </c>
      <c r="I13" s="10" t="s">
        <v>9</v>
      </c>
      <c r="J13" s="10">
        <v>13</v>
      </c>
      <c r="K13" s="11">
        <v>7.7</v>
      </c>
      <c r="L13" s="10" t="s">
        <v>10</v>
      </c>
      <c r="M13" s="10">
        <v>15</v>
      </c>
      <c r="N13" s="11">
        <v>6.9</v>
      </c>
      <c r="O13" s="10" t="s">
        <v>11</v>
      </c>
      <c r="P13" s="10">
        <v>12</v>
      </c>
      <c r="Q13" s="11">
        <v>6.6</v>
      </c>
      <c r="R13" s="10" t="s">
        <v>12</v>
      </c>
      <c r="S13" s="10">
        <v>14</v>
      </c>
      <c r="T13" s="11">
        <v>6.4</v>
      </c>
      <c r="U13" s="10" t="s">
        <v>13</v>
      </c>
      <c r="V13" s="10">
        <v>9</v>
      </c>
      <c r="W13" s="11">
        <v>7.4</v>
      </c>
      <c r="X13" s="10" t="s">
        <v>14</v>
      </c>
      <c r="Y13" s="10">
        <v>13</v>
      </c>
      <c r="Z13" s="11">
        <v>6.4</v>
      </c>
      <c r="AA13" s="10" t="s">
        <v>15</v>
      </c>
      <c r="AB13" s="10">
        <v>9</v>
      </c>
      <c r="AC13" s="11">
        <v>7.1</v>
      </c>
      <c r="AD13" s="10" t="s">
        <v>16</v>
      </c>
      <c r="AE13" s="10">
        <v>10</v>
      </c>
      <c r="AF13" s="11">
        <v>6.3</v>
      </c>
    </row>
    <row r="14" spans="1:32" x14ac:dyDescent="0.25">
      <c r="A14" s="4">
        <v>11</v>
      </c>
      <c r="B14" s="18">
        <v>7</v>
      </c>
      <c r="C14" s="22" t="s">
        <v>17</v>
      </c>
      <c r="D14" s="10">
        <v>9</v>
      </c>
      <c r="E14" s="11">
        <v>5.7</v>
      </c>
      <c r="F14" s="10" t="s">
        <v>18</v>
      </c>
      <c r="G14" s="10">
        <v>10</v>
      </c>
      <c r="H14" s="11">
        <v>5</v>
      </c>
      <c r="I14" s="10" t="s">
        <v>19</v>
      </c>
      <c r="J14" s="10">
        <v>6</v>
      </c>
      <c r="K14" s="11">
        <v>5.2</v>
      </c>
      <c r="L14" s="10" t="s">
        <v>20</v>
      </c>
      <c r="M14" s="10">
        <v>9</v>
      </c>
      <c r="N14" s="11">
        <v>5</v>
      </c>
      <c r="O14" s="10" t="s">
        <v>21</v>
      </c>
      <c r="P14" s="10">
        <v>5</v>
      </c>
      <c r="Q14" s="11">
        <v>5.2</v>
      </c>
      <c r="R14" s="10" t="s">
        <v>22</v>
      </c>
      <c r="S14" s="10">
        <v>8</v>
      </c>
      <c r="T14" s="11">
        <v>4.0999999999999996</v>
      </c>
      <c r="U14" s="10" t="s">
        <v>23</v>
      </c>
      <c r="V14" s="10">
        <v>7</v>
      </c>
      <c r="W14" s="11">
        <v>4.4000000000000004</v>
      </c>
      <c r="X14" s="10" t="s">
        <v>24</v>
      </c>
      <c r="Y14" s="10">
        <v>8</v>
      </c>
      <c r="Z14" s="11">
        <v>4.0999999999999996</v>
      </c>
      <c r="AA14" s="10" t="s">
        <v>25</v>
      </c>
      <c r="AB14" s="10">
        <v>6</v>
      </c>
      <c r="AC14" s="11">
        <v>4.5</v>
      </c>
      <c r="AD14" s="10" t="s">
        <v>26</v>
      </c>
      <c r="AE14" s="10">
        <v>7</v>
      </c>
      <c r="AF14" s="11">
        <v>4.2</v>
      </c>
    </row>
    <row r="15" spans="1:32" x14ac:dyDescent="0.25">
      <c r="A15" s="4">
        <v>12</v>
      </c>
      <c r="B15" s="18">
        <v>7</v>
      </c>
      <c r="C15" s="22" t="s">
        <v>27</v>
      </c>
      <c r="D15" s="10">
        <v>14</v>
      </c>
      <c r="E15" s="11">
        <v>7.4</v>
      </c>
      <c r="F15" s="10" t="s">
        <v>28</v>
      </c>
      <c r="G15" s="10">
        <v>17</v>
      </c>
      <c r="H15" s="11">
        <v>7</v>
      </c>
      <c r="I15" s="10" t="s">
        <v>29</v>
      </c>
      <c r="J15" s="10">
        <v>11</v>
      </c>
      <c r="K15" s="11">
        <v>7.7</v>
      </c>
      <c r="L15" s="10" t="s">
        <v>30</v>
      </c>
      <c r="M15" s="10">
        <v>14</v>
      </c>
      <c r="N15" s="11">
        <v>6.5</v>
      </c>
      <c r="O15" s="10" t="s">
        <v>31</v>
      </c>
      <c r="P15" s="10">
        <v>11</v>
      </c>
      <c r="Q15" s="11">
        <v>6.9</v>
      </c>
      <c r="R15" s="10" t="s">
        <v>32</v>
      </c>
      <c r="S15" s="10">
        <v>13</v>
      </c>
      <c r="T15" s="11">
        <v>6.6</v>
      </c>
      <c r="U15" s="10" t="s">
        <v>33</v>
      </c>
      <c r="V15" s="10">
        <v>10</v>
      </c>
      <c r="W15" s="11">
        <v>6.4</v>
      </c>
      <c r="X15" s="10" t="s">
        <v>34</v>
      </c>
      <c r="Y15" s="10">
        <v>12</v>
      </c>
      <c r="Z15" s="11">
        <v>5.8</v>
      </c>
      <c r="AA15" s="10" t="s">
        <v>35</v>
      </c>
      <c r="AB15" s="10">
        <v>9</v>
      </c>
      <c r="AC15" s="11">
        <v>6.2</v>
      </c>
      <c r="AD15" s="10" t="s">
        <v>36</v>
      </c>
      <c r="AE15" s="10">
        <v>11</v>
      </c>
      <c r="AF15" s="11">
        <v>5.4</v>
      </c>
    </row>
    <row r="16" spans="1:32" x14ac:dyDescent="0.25">
      <c r="A16" s="4">
        <v>13</v>
      </c>
      <c r="B16" s="18">
        <v>7</v>
      </c>
      <c r="C16" s="22" t="s">
        <v>37</v>
      </c>
      <c r="D16" s="10">
        <v>6</v>
      </c>
      <c r="E16" s="11">
        <v>5.7</v>
      </c>
      <c r="F16" s="10" t="s">
        <v>38</v>
      </c>
      <c r="G16" s="10">
        <v>8</v>
      </c>
      <c r="H16" s="11">
        <v>5.2</v>
      </c>
      <c r="I16" s="10" t="s">
        <v>35</v>
      </c>
      <c r="J16" s="10">
        <v>9</v>
      </c>
      <c r="K16" s="11">
        <v>6.2</v>
      </c>
      <c r="L16" s="10" t="s">
        <v>36</v>
      </c>
      <c r="M16" s="10">
        <v>11</v>
      </c>
      <c r="N16" s="11">
        <v>5.4</v>
      </c>
      <c r="O16" s="10" t="s">
        <v>15</v>
      </c>
      <c r="P16" s="10">
        <v>9</v>
      </c>
      <c r="Q16" s="11">
        <v>7.1</v>
      </c>
      <c r="R16" s="10" t="s">
        <v>16</v>
      </c>
      <c r="S16" s="10">
        <v>10</v>
      </c>
      <c r="T16" s="11">
        <v>6.3</v>
      </c>
      <c r="U16" s="10" t="s">
        <v>33</v>
      </c>
      <c r="V16" s="10">
        <v>10</v>
      </c>
      <c r="W16" s="11">
        <v>6.4</v>
      </c>
      <c r="X16" s="10" t="s">
        <v>34</v>
      </c>
      <c r="Y16" s="10">
        <v>12</v>
      </c>
      <c r="Z16" s="11">
        <v>5.8</v>
      </c>
      <c r="AA16" s="10" t="s">
        <v>13</v>
      </c>
      <c r="AB16" s="10">
        <v>9</v>
      </c>
      <c r="AC16" s="11">
        <v>7.4</v>
      </c>
      <c r="AD16" s="10" t="s">
        <v>14</v>
      </c>
      <c r="AE16" s="10">
        <v>13</v>
      </c>
      <c r="AF16" s="11">
        <v>6.4</v>
      </c>
    </row>
    <row r="17" spans="1:32" x14ac:dyDescent="0.25">
      <c r="A17" s="4">
        <v>14</v>
      </c>
      <c r="B17" s="18">
        <v>7</v>
      </c>
      <c r="C17" s="22" t="s">
        <v>37</v>
      </c>
      <c r="D17" s="10">
        <v>6</v>
      </c>
      <c r="E17" s="11">
        <v>5.7</v>
      </c>
      <c r="F17" s="10" t="s">
        <v>38</v>
      </c>
      <c r="G17" s="10">
        <v>8</v>
      </c>
      <c r="H17" s="11">
        <v>5.2</v>
      </c>
      <c r="I17" s="10" t="s">
        <v>17</v>
      </c>
      <c r="J17" s="10">
        <v>9</v>
      </c>
      <c r="K17" s="11">
        <v>5.7</v>
      </c>
      <c r="L17" s="10" t="s">
        <v>18</v>
      </c>
      <c r="M17" s="10">
        <v>10</v>
      </c>
      <c r="N17" s="11">
        <v>5</v>
      </c>
      <c r="O17" s="10" t="s">
        <v>35</v>
      </c>
      <c r="P17" s="10">
        <v>9</v>
      </c>
      <c r="Q17" s="11">
        <v>6.2</v>
      </c>
      <c r="R17" s="10" t="s">
        <v>36</v>
      </c>
      <c r="S17" s="10">
        <v>11</v>
      </c>
      <c r="T17" s="11">
        <v>5.4</v>
      </c>
      <c r="U17" s="10" t="s">
        <v>15</v>
      </c>
      <c r="V17" s="10">
        <v>9</v>
      </c>
      <c r="W17" s="11">
        <v>7.1</v>
      </c>
      <c r="X17" s="10" t="s">
        <v>16</v>
      </c>
      <c r="Y17" s="10">
        <v>10</v>
      </c>
      <c r="Z17" s="11">
        <v>6.3</v>
      </c>
      <c r="AA17" s="10" t="s">
        <v>33</v>
      </c>
      <c r="AB17" s="10">
        <v>10</v>
      </c>
      <c r="AC17" s="11">
        <v>6.4</v>
      </c>
      <c r="AD17" s="10" t="s">
        <v>34</v>
      </c>
      <c r="AE17" s="10">
        <v>12</v>
      </c>
      <c r="AF17" s="11">
        <v>5.8</v>
      </c>
    </row>
    <row r="18" spans="1:32" x14ac:dyDescent="0.25">
      <c r="A18" s="4">
        <v>15</v>
      </c>
      <c r="B18" s="18">
        <v>7</v>
      </c>
      <c r="C18" s="22" t="s">
        <v>13</v>
      </c>
      <c r="D18" s="10">
        <v>9</v>
      </c>
      <c r="E18" s="11">
        <v>7.4</v>
      </c>
      <c r="F18" s="10" t="s">
        <v>14</v>
      </c>
      <c r="G18" s="10">
        <v>13</v>
      </c>
      <c r="H18" s="11">
        <v>6.4</v>
      </c>
      <c r="I18" s="10" t="s">
        <v>31</v>
      </c>
      <c r="J18" s="10">
        <v>11</v>
      </c>
      <c r="K18" s="11">
        <v>6.9</v>
      </c>
      <c r="L18" s="10" t="s">
        <v>32</v>
      </c>
      <c r="M18" s="10">
        <v>13</v>
      </c>
      <c r="N18" s="11">
        <v>6.6</v>
      </c>
      <c r="O18" s="10" t="s">
        <v>7</v>
      </c>
      <c r="P18" s="10">
        <v>15</v>
      </c>
      <c r="Q18" s="11">
        <v>7.5</v>
      </c>
      <c r="R18" s="10" t="s">
        <v>8</v>
      </c>
      <c r="S18" s="10">
        <v>17</v>
      </c>
      <c r="T18" s="11">
        <v>6.9</v>
      </c>
      <c r="U18" s="10" t="s">
        <v>9</v>
      </c>
      <c r="V18" s="10">
        <v>13</v>
      </c>
      <c r="W18" s="11">
        <v>7.7</v>
      </c>
      <c r="X18" s="10" t="s">
        <v>10</v>
      </c>
      <c r="Y18" s="10">
        <v>15</v>
      </c>
      <c r="Z18" s="11">
        <v>6.9</v>
      </c>
      <c r="AA18" s="10" t="s">
        <v>11</v>
      </c>
      <c r="AB18" s="10">
        <v>12</v>
      </c>
      <c r="AC18" s="11">
        <v>6.6</v>
      </c>
      <c r="AD18" s="10" t="s">
        <v>12</v>
      </c>
      <c r="AE18" s="10">
        <v>14</v>
      </c>
      <c r="AF18" s="11">
        <v>6.4</v>
      </c>
    </row>
    <row r="19" spans="1:32" x14ac:dyDescent="0.25">
      <c r="A19" s="4">
        <v>16</v>
      </c>
      <c r="B19" s="18">
        <v>7</v>
      </c>
      <c r="C19" s="22" t="s">
        <v>13</v>
      </c>
      <c r="D19" s="10">
        <v>9</v>
      </c>
      <c r="E19" s="11">
        <v>7.4</v>
      </c>
      <c r="F19" s="10" t="s">
        <v>14</v>
      </c>
      <c r="G19" s="10">
        <v>13</v>
      </c>
      <c r="H19" s="11">
        <v>6.4</v>
      </c>
      <c r="I19" s="10" t="s">
        <v>15</v>
      </c>
      <c r="J19" s="10">
        <v>9</v>
      </c>
      <c r="K19" s="11">
        <v>7.1</v>
      </c>
      <c r="L19" s="10" t="s">
        <v>16</v>
      </c>
      <c r="M19" s="10">
        <v>10</v>
      </c>
      <c r="N19" s="11">
        <v>6.3</v>
      </c>
      <c r="O19" s="10" t="s">
        <v>17</v>
      </c>
      <c r="P19" s="10">
        <v>9</v>
      </c>
      <c r="Q19" s="11">
        <v>5.7</v>
      </c>
      <c r="R19" s="10" t="s">
        <v>18</v>
      </c>
      <c r="S19" s="10">
        <v>10</v>
      </c>
      <c r="T19" s="11">
        <v>5</v>
      </c>
      <c r="U19" s="10" t="s">
        <v>19</v>
      </c>
      <c r="V19" s="10">
        <v>6</v>
      </c>
      <c r="W19" s="11">
        <v>5.2</v>
      </c>
      <c r="X19" s="10" t="s">
        <v>20</v>
      </c>
      <c r="Y19" s="10">
        <v>9</v>
      </c>
      <c r="Z19" s="11">
        <v>5</v>
      </c>
      <c r="AA19" s="10" t="s">
        <v>21</v>
      </c>
      <c r="AB19" s="10">
        <v>5</v>
      </c>
      <c r="AC19" s="11">
        <v>5.2</v>
      </c>
      <c r="AD19" s="10" t="s">
        <v>22</v>
      </c>
      <c r="AE19" s="10">
        <v>8</v>
      </c>
      <c r="AF19" s="11">
        <v>4.0999999999999996</v>
      </c>
    </row>
    <row r="20" spans="1:32" x14ac:dyDescent="0.25">
      <c r="A20" s="4">
        <v>17</v>
      </c>
      <c r="B20" s="18">
        <v>7</v>
      </c>
      <c r="C20" s="22" t="s">
        <v>21</v>
      </c>
      <c r="D20" s="10">
        <v>5</v>
      </c>
      <c r="E20" s="11">
        <v>5.2</v>
      </c>
      <c r="F20" s="10" t="s">
        <v>22</v>
      </c>
      <c r="G20" s="10">
        <v>8</v>
      </c>
      <c r="H20" s="11">
        <v>4.0999999999999996</v>
      </c>
      <c r="I20" s="10" t="s">
        <v>23</v>
      </c>
      <c r="J20" s="10">
        <v>7</v>
      </c>
      <c r="K20" s="11">
        <v>4.4000000000000004</v>
      </c>
      <c r="L20" s="10" t="s">
        <v>24</v>
      </c>
      <c r="M20" s="10">
        <v>8</v>
      </c>
      <c r="N20" s="11">
        <v>4.0999999999999996</v>
      </c>
      <c r="O20" s="10" t="s">
        <v>25</v>
      </c>
      <c r="P20" s="10">
        <v>6</v>
      </c>
      <c r="Q20" s="11">
        <v>4.5</v>
      </c>
      <c r="R20" s="10" t="s">
        <v>26</v>
      </c>
      <c r="S20" s="10">
        <v>7</v>
      </c>
      <c r="T20" s="11">
        <v>4.2</v>
      </c>
      <c r="U20" s="10" t="s">
        <v>27</v>
      </c>
      <c r="V20" s="10">
        <v>14</v>
      </c>
      <c r="W20" s="11">
        <v>7.4</v>
      </c>
      <c r="X20" s="10" t="s">
        <v>28</v>
      </c>
      <c r="Y20" s="10">
        <v>17</v>
      </c>
      <c r="Z20" s="11">
        <v>7</v>
      </c>
      <c r="AA20" s="10" t="s">
        <v>29</v>
      </c>
      <c r="AB20" s="10">
        <v>11</v>
      </c>
      <c r="AC20" s="11">
        <v>7.7</v>
      </c>
      <c r="AD20" s="10" t="s">
        <v>30</v>
      </c>
      <c r="AE20" s="10">
        <v>14</v>
      </c>
      <c r="AF20" s="11">
        <v>6.5</v>
      </c>
    </row>
    <row r="21" spans="1:32" ht="15.75" thickBot="1" x14ac:dyDescent="0.3">
      <c r="A21" s="5">
        <v>18</v>
      </c>
      <c r="B21" s="19">
        <v>7</v>
      </c>
      <c r="C21" s="23" t="s">
        <v>37</v>
      </c>
      <c r="D21" s="12">
        <v>6</v>
      </c>
      <c r="E21" s="13">
        <v>5.7</v>
      </c>
      <c r="F21" s="12" t="s">
        <v>38</v>
      </c>
      <c r="G21" s="12">
        <v>8</v>
      </c>
      <c r="H21" s="13">
        <v>5.2</v>
      </c>
      <c r="I21" s="12" t="s">
        <v>35</v>
      </c>
      <c r="J21" s="12">
        <v>9</v>
      </c>
      <c r="K21" s="13">
        <v>6.2</v>
      </c>
      <c r="L21" s="12" t="s">
        <v>36</v>
      </c>
      <c r="M21" s="12">
        <v>11</v>
      </c>
      <c r="N21" s="13">
        <v>5.4</v>
      </c>
      <c r="O21" s="12" t="s">
        <v>15</v>
      </c>
      <c r="P21" s="12">
        <v>9</v>
      </c>
      <c r="Q21" s="13">
        <v>7.1</v>
      </c>
      <c r="R21" s="12" t="s">
        <v>16</v>
      </c>
      <c r="S21" s="12">
        <v>10</v>
      </c>
      <c r="T21" s="13">
        <v>6.3</v>
      </c>
      <c r="U21" s="12" t="s">
        <v>33</v>
      </c>
      <c r="V21" s="12">
        <v>10</v>
      </c>
      <c r="W21" s="13">
        <v>6.4</v>
      </c>
      <c r="X21" s="12" t="s">
        <v>34</v>
      </c>
      <c r="Y21" s="12">
        <v>12</v>
      </c>
      <c r="Z21" s="13">
        <v>5.8</v>
      </c>
      <c r="AA21" s="12" t="s">
        <v>13</v>
      </c>
      <c r="AB21" s="12">
        <v>9</v>
      </c>
      <c r="AC21" s="13">
        <v>7.4</v>
      </c>
      <c r="AD21" s="12" t="s">
        <v>14</v>
      </c>
      <c r="AE21" s="12">
        <v>13</v>
      </c>
      <c r="AF21" s="13">
        <v>6.4</v>
      </c>
    </row>
  </sheetData>
  <mergeCells count="10">
    <mergeCell ref="U1:W1"/>
    <mergeCell ref="X1:Z1"/>
    <mergeCell ref="AA1:AC1"/>
    <mergeCell ref="AD1:AF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Получение варианта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2021-01-26T07:48:53Z</dcterms:modified>
</cp:coreProperties>
</file>