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Получение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F9" i="1" l="1"/>
  <c r="Q9" i="1" s="1"/>
  <c r="K8" i="1" l="1"/>
  <c r="N8" i="1"/>
  <c r="K9" i="1"/>
  <c r="O8" i="1"/>
  <c r="G8" i="1"/>
  <c r="P8" i="1"/>
  <c r="I8" i="1"/>
  <c r="Q8" i="1"/>
  <c r="J8" i="1"/>
  <c r="I9" i="1"/>
  <c r="J9" i="1"/>
  <c r="L8" i="1"/>
  <c r="M8" i="1"/>
  <c r="L9" i="1"/>
  <c r="M9" i="1"/>
  <c r="N9" i="1"/>
  <c r="O9" i="1"/>
  <c r="P9" i="1"/>
</calcChain>
</file>

<file path=xl/sharedStrings.xml><?xml version="1.0" encoding="utf-8"?>
<sst xmlns="http://schemas.openxmlformats.org/spreadsheetml/2006/main" count="29" uniqueCount="23">
  <si>
    <t>Введите номер зачетной книжки:</t>
  </si>
  <si>
    <t>Ваш вариант:</t>
  </si>
  <si>
    <t>U = 90 В</t>
  </si>
  <si>
    <r>
      <t>I</t>
    </r>
    <r>
      <rPr>
        <b/>
        <i/>
        <vertAlign val="subscript"/>
        <sz val="14"/>
        <color theme="1"/>
        <rFont val="Times New Roman"/>
        <family val="1"/>
        <charset val="204"/>
      </rPr>
      <t>c</t>
    </r>
    <r>
      <rPr>
        <b/>
        <sz val="14"/>
        <color theme="1"/>
        <rFont val="Times New Roman"/>
        <family val="1"/>
        <charset val="204"/>
      </rPr>
      <t>, А</t>
    </r>
  </si>
  <si>
    <r>
      <t>I</t>
    </r>
    <r>
      <rPr>
        <b/>
        <i/>
        <vertAlign val="subscript"/>
        <sz val="14"/>
        <color theme="1"/>
        <rFont val="Times New Roman"/>
        <family val="1"/>
        <charset val="204"/>
      </rPr>
      <t>a</t>
    </r>
    <r>
      <rPr>
        <b/>
        <sz val="14"/>
        <color theme="1"/>
        <rFont val="Times New Roman"/>
        <family val="1"/>
        <charset val="204"/>
      </rPr>
      <t>, А</t>
    </r>
  </si>
  <si>
    <t>Вариант</t>
  </si>
  <si>
    <t>U</t>
  </si>
  <si>
    <t>U = 60 В</t>
  </si>
  <si>
    <t>U = 70 В</t>
  </si>
  <si>
    <t>U = 80 В</t>
  </si>
  <si>
    <t>U = 100 В</t>
  </si>
  <si>
    <t>U = 110 В</t>
  </si>
  <si>
    <t>U = 120 В</t>
  </si>
  <si>
    <t>U = 130 В</t>
  </si>
  <si>
    <t>U = 140 В</t>
  </si>
  <si>
    <t>U = 150 В</t>
  </si>
  <si>
    <t>U = 160 В</t>
  </si>
  <si>
    <t>U = 170 В</t>
  </si>
  <si>
    <t>U = 180 В</t>
  </si>
  <si>
    <t>U = 190 В</t>
  </si>
  <si>
    <t>U = 200 В</t>
  </si>
  <si>
    <t>U = 50 В</t>
  </si>
  <si>
    <t>16-Б-045000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</si>
</sst>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vertAlign val="sub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2" fillId="0" borderId="1" xfId="1" applyProtection="1">
      <protection hidden="1"/>
    </xf>
    <xf numFmtId="0" fontId="1" fillId="0" borderId="0" xfId="3" applyProtection="1">
      <protection hidden="1"/>
    </xf>
    <xf numFmtId="0" fontId="0" fillId="0" borderId="0" xfId="0" applyProtection="1"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vertical="center" wrapText="1"/>
      <protection hidden="1"/>
    </xf>
    <xf numFmtId="0" fontId="8" fillId="5" borderId="7" xfId="0" applyFont="1" applyFill="1" applyBorder="1" applyAlignment="1" applyProtection="1">
      <alignment vertical="center" wrapText="1"/>
      <protection hidden="1"/>
    </xf>
    <xf numFmtId="0" fontId="8" fillId="5" borderId="8" xfId="0" applyFont="1" applyFill="1" applyBorder="1" applyAlignment="1" applyProtection="1">
      <alignment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vertical="center" wrapText="1"/>
      <protection hidden="1"/>
    </xf>
    <xf numFmtId="0" fontId="9" fillId="4" borderId="12" xfId="0" applyFont="1" applyFill="1" applyBorder="1" applyAlignment="1" applyProtection="1">
      <alignment vertical="center" wrapText="1"/>
      <protection hidden="1"/>
    </xf>
    <xf numFmtId="0" fontId="9" fillId="4" borderId="13" xfId="0" applyFont="1" applyFill="1" applyBorder="1" applyAlignment="1" applyProtection="1">
      <alignment vertical="center" wrapText="1"/>
      <protection hidden="1"/>
    </xf>
    <xf numFmtId="0" fontId="3" fillId="2" borderId="0" xfId="2" applyProtection="1">
      <protection locked="0"/>
    </xf>
    <xf numFmtId="0" fontId="5" fillId="5" borderId="7" xfId="0" applyFont="1" applyFill="1" applyBorder="1" applyAlignment="1" applyProtection="1">
      <alignment vertical="center" textRotation="90" wrapText="1"/>
      <protection hidden="1"/>
    </xf>
    <xf numFmtId="0" fontId="5" fillId="5" borderId="12" xfId="0" applyFont="1" applyFill="1" applyBorder="1" applyAlignment="1" applyProtection="1">
      <alignment vertical="center" textRotation="90" wrapText="1"/>
      <protection hidden="1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9"/>
  <sheetViews>
    <sheetView tabSelected="1" workbookViewId="0">
      <selection activeCell="C17" sqref="C17"/>
    </sheetView>
  </sheetViews>
  <sheetFormatPr defaultRowHeight="15" x14ac:dyDescent="0.25"/>
  <cols>
    <col min="1" max="1" width="9.140625" style="19"/>
    <col min="2" max="2" width="37.7109375" style="19" bestFit="1" customWidth="1"/>
    <col min="3" max="3" width="10.5703125" style="19" bestFit="1" customWidth="1"/>
    <col min="4" max="4" width="9.140625" style="19"/>
    <col min="5" max="5" width="15.42578125" style="19" bestFit="1" customWidth="1"/>
    <col min="6" max="8" width="9.140625" style="19"/>
    <col min="9" max="9" width="9.7109375" style="19" customWidth="1"/>
    <col min="10" max="16384" width="9.140625" style="19"/>
  </cols>
  <sheetData>
    <row r="2" spans="2:17" ht="18" thickBot="1" x14ac:dyDescent="0.35">
      <c r="B2" s="17" t="s">
        <v>0</v>
      </c>
      <c r="C2" s="28" t="s">
        <v>22</v>
      </c>
      <c r="D2" s="18"/>
    </row>
    <row r="6" spans="2:17" ht="18" thickBot="1" x14ac:dyDescent="0.35">
      <c r="E6" s="17" t="s">
        <v>1</v>
      </c>
    </row>
    <row r="7" spans="2:17" ht="16.5" thickTop="1" thickBot="1" x14ac:dyDescent="0.3"/>
    <row r="8" spans="2:17" ht="21" x14ac:dyDescent="0.25">
      <c r="F8" s="20" t="s">
        <v>5</v>
      </c>
      <c r="G8" s="29" t="str">
        <f>VLOOKUP(F9,'Таблица вариантов'!A3:T21,2,0)</f>
        <v>U = 90 В</v>
      </c>
      <c r="H8" s="21" t="s">
        <v>3</v>
      </c>
      <c r="I8" s="22">
        <f>IF(ISBLANK(VLOOKUP(F9,'Таблица вариантов'!A3:T21,3,0)),"",VLOOKUP(F9,'Таблица вариантов'!A3:T21,3,0))</f>
        <v>0.72</v>
      </c>
      <c r="J8" s="22">
        <f>IF(ISBLANK(VLOOKUP(F9,'Таблица вариантов'!A3:T21,4,0)),"",VLOOKUP(F9,'Таблица вариантов'!A3:T21,4,0))</f>
        <v>0.73</v>
      </c>
      <c r="K8" s="22">
        <f>IF(ISBLANK(VLOOKUP(F9,'Таблица вариантов'!A3:T21,5,0)),"",VLOOKUP(F9,'Таблица вариантов'!A3:T21,5,0))</f>
        <v>0.74</v>
      </c>
      <c r="L8" s="22">
        <f>IF(ISBLANK(VLOOKUP(F9,'Таблица вариантов'!A3:T21,6,0)),"",VLOOKUP(F9,'Таблица вариантов'!A3:T21,6,0))</f>
        <v>0.75</v>
      </c>
      <c r="M8" s="22">
        <f>IF(ISBLANK(VLOOKUP(F9,'Таблица вариантов'!A3:T21,7,0)),"",VLOOKUP(F9,'Таблица вариантов'!A3:T21,7,0))</f>
        <v>0.76</v>
      </c>
      <c r="N8" s="22">
        <f>IF(ISBLANK(VLOOKUP(F9,'Таблица вариантов'!A3:T21,8,0)),"",VLOOKUP(F9,'Таблица вариантов'!A3:T21,8,0))</f>
        <v>0.77</v>
      </c>
      <c r="O8" s="22">
        <f>IF(ISBLANK(VLOOKUP(F9,'Таблица вариантов'!A3:T21,9,0)),"",VLOOKUP(F9,'Таблица вариантов'!A3:T21,9,0))</f>
        <v>0.78</v>
      </c>
      <c r="P8" s="22">
        <f>IF(ISBLANK(VLOOKUP(F9,'Таблица вариантов'!A3:T21,10,0)),"",VLOOKUP(F9,'Таблица вариантов'!A3:T21,10,0))</f>
        <v>0.79</v>
      </c>
      <c r="Q8" s="23" t="str">
        <f>IF(ISBLANK(VLOOKUP(F9,'Таблица вариантов'!A3:T21,11,0)),"",VLOOKUP(F9,'Таблица вариантов'!A3:T21,11,0))</f>
        <v/>
      </c>
    </row>
    <row r="9" spans="2:17" ht="21.75" thickBot="1" x14ac:dyDescent="0.3">
      <c r="F9" s="24">
        <f>IF(ISERR(SUM(RIGHT(C2,1),LEFT(RIGHT(C2,2),1))),"номер зачетной книжки должен состоять минимум из 5 цифр в конце",SUM(RIGHT(C2,1),LEFT(RIGHT(C2,2),1)))</f>
        <v>0</v>
      </c>
      <c r="G9" s="30"/>
      <c r="H9" s="25" t="s">
        <v>4</v>
      </c>
      <c r="I9" s="26">
        <f>IF(ISBLANK(VLOOKUP(F9,'Таблица вариантов'!A3:T21,12,0)),"",VLOOKUP(F9,'Таблица вариантов'!A3:T21,12,0))</f>
        <v>0.7</v>
      </c>
      <c r="J9" s="26">
        <f>IF(ISBLANK(VLOOKUP(F9,'Таблица вариантов'!A3:T21,13,0)),"",VLOOKUP(F9,'Таблица вариантов'!A3:T21,13,0))</f>
        <v>0.69</v>
      </c>
      <c r="K9" s="26">
        <f>IF(ISBLANK(VLOOKUP(F9,'Таблица вариантов'!A3:T21,14,0)),"",VLOOKUP(F9,'Таблица вариантов'!A3:T21,14,0))</f>
        <v>0.59</v>
      </c>
      <c r="L9" s="26">
        <f>IF(ISBLANK(VLOOKUP(F9,'Таблица вариантов'!A3:T21,15,0)),"",VLOOKUP(F9,'Таблица вариантов'!A3:T21,15,0))</f>
        <v>0.41</v>
      </c>
      <c r="M9" s="26">
        <f>IF(ISBLANK(VLOOKUP(F9,'Таблица вариантов'!A3:T21,16,0)),"",VLOOKUP(F9,'Таблица вариантов'!A3:T21,16,0))</f>
        <v>0.2</v>
      </c>
      <c r="N9" s="26">
        <f>IF(ISBLANK(VLOOKUP(F9,'Таблица вариантов'!A3:T21,17,0)),"",VLOOKUP(F9,'Таблица вариантов'!A3:T21,17,0))</f>
        <v>0.18</v>
      </c>
      <c r="O9" s="26">
        <f>IF(ISBLANK(VLOOKUP(F9,'Таблица вариантов'!A3:T21,18,0)),"",VLOOKUP(F9,'Таблица вариантов'!A3:T21,18,0))</f>
        <v>0.04</v>
      </c>
      <c r="P9" s="26">
        <f>IF(ISBLANK(VLOOKUP(F9,'Таблица вариантов'!A3:T21,19,0)),"",VLOOKUP(F9,'Таблица вариантов'!A3:T21,19,0))</f>
        <v>0.01</v>
      </c>
      <c r="Q9" s="27" t="str">
        <f>IF(ISBLANK(VLOOKUP(F9,'Таблица вариантов'!A3:T21,20,0)),"",VLOOKUP(F9,'Таблица вариантов'!A3:T21,20,0))</f>
        <v/>
      </c>
    </row>
  </sheetData>
  <sheetProtection password="C8D9" sheet="1" objects="1" scenarios="1"/>
  <mergeCells count="1">
    <mergeCell ref="G8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1"/>
  <sheetViews>
    <sheetView workbookViewId="0">
      <selection activeCell="B2" sqref="B2"/>
    </sheetView>
  </sheetViews>
  <sheetFormatPr defaultRowHeight="15" x14ac:dyDescent="0.25"/>
  <sheetData>
    <row r="1" spans="1:20" x14ac:dyDescent="0.25">
      <c r="A1" s="2"/>
      <c r="B1" s="2"/>
      <c r="C1" s="5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13">
        <v>8</v>
      </c>
      <c r="K1" s="7">
        <v>9</v>
      </c>
      <c r="L1" s="5">
        <v>1</v>
      </c>
      <c r="M1" s="6">
        <v>2</v>
      </c>
      <c r="N1" s="6">
        <v>3</v>
      </c>
      <c r="O1" s="6">
        <v>4</v>
      </c>
      <c r="P1" s="6">
        <v>5</v>
      </c>
      <c r="Q1" s="6">
        <v>6</v>
      </c>
      <c r="R1" s="6">
        <v>7</v>
      </c>
      <c r="S1" s="13">
        <v>8</v>
      </c>
      <c r="T1" s="7">
        <v>9</v>
      </c>
    </row>
    <row r="2" spans="1:20" ht="21" x14ac:dyDescent="0.4">
      <c r="A2" s="3" t="s">
        <v>5</v>
      </c>
      <c r="B2" s="16" t="s">
        <v>6</v>
      </c>
      <c r="C2" s="31" t="s">
        <v>3</v>
      </c>
      <c r="D2" s="32"/>
      <c r="E2" s="32"/>
      <c r="F2" s="32"/>
      <c r="G2" s="32"/>
      <c r="H2" s="32"/>
      <c r="I2" s="32"/>
      <c r="J2" s="33"/>
      <c r="K2" s="34"/>
      <c r="L2" s="31" t="s">
        <v>4</v>
      </c>
      <c r="M2" s="32"/>
      <c r="N2" s="32"/>
      <c r="O2" s="32"/>
      <c r="P2" s="32"/>
      <c r="Q2" s="32"/>
      <c r="R2" s="32"/>
      <c r="S2" s="33"/>
      <c r="T2" s="34"/>
    </row>
    <row r="3" spans="1:20" x14ac:dyDescent="0.25">
      <c r="A3" s="3">
        <v>0</v>
      </c>
      <c r="B3" s="3" t="s">
        <v>2</v>
      </c>
      <c r="C3" s="8">
        <v>0.72</v>
      </c>
      <c r="D3" s="1">
        <v>0.73</v>
      </c>
      <c r="E3" s="1">
        <v>0.74</v>
      </c>
      <c r="F3" s="1">
        <v>0.75</v>
      </c>
      <c r="G3" s="1">
        <v>0.76</v>
      </c>
      <c r="H3" s="1">
        <v>0.77</v>
      </c>
      <c r="I3" s="1">
        <v>0.78</v>
      </c>
      <c r="J3" s="1">
        <v>0.79</v>
      </c>
      <c r="L3" s="8">
        <v>0.7</v>
      </c>
      <c r="M3" s="1">
        <v>0.69</v>
      </c>
      <c r="N3" s="1">
        <v>0.59</v>
      </c>
      <c r="O3" s="1">
        <v>0.41</v>
      </c>
      <c r="P3" s="1">
        <v>0.2</v>
      </c>
      <c r="Q3" s="1">
        <v>0.18</v>
      </c>
      <c r="R3" s="1">
        <v>0.04</v>
      </c>
      <c r="S3" s="14">
        <v>0.01</v>
      </c>
      <c r="T3" s="9"/>
    </row>
    <row r="4" spans="1:20" ht="15" customHeight="1" x14ac:dyDescent="0.25">
      <c r="A4" s="3">
        <v>1</v>
      </c>
      <c r="B4" s="3" t="s">
        <v>21</v>
      </c>
      <c r="C4" s="8">
        <v>0.53</v>
      </c>
      <c r="D4" s="1">
        <v>0.55000000000000004</v>
      </c>
      <c r="E4" s="1">
        <v>0.56000000000000005</v>
      </c>
      <c r="F4" s="1">
        <v>0.56999999999999995</v>
      </c>
      <c r="G4" s="1">
        <v>0.57999999999999996</v>
      </c>
      <c r="H4" s="1">
        <v>0.59</v>
      </c>
      <c r="I4" s="1">
        <v>0.6</v>
      </c>
      <c r="J4" s="14"/>
      <c r="K4" s="9"/>
      <c r="L4" s="8">
        <v>0.67</v>
      </c>
      <c r="M4" s="1">
        <v>0.54</v>
      </c>
      <c r="N4" s="1">
        <v>0.38</v>
      </c>
      <c r="O4" s="1">
        <v>0.2</v>
      </c>
      <c r="P4" s="1">
        <v>7.0000000000000007E-2</v>
      </c>
      <c r="Q4" s="1">
        <v>0.01</v>
      </c>
      <c r="R4" s="1">
        <v>0.01</v>
      </c>
      <c r="S4" s="14"/>
      <c r="T4" s="9"/>
    </row>
    <row r="5" spans="1:20" ht="15.75" customHeight="1" x14ac:dyDescent="0.25">
      <c r="A5" s="3">
        <v>2</v>
      </c>
      <c r="B5" s="3" t="s">
        <v>7</v>
      </c>
      <c r="C5" s="8">
        <v>0.56000000000000005</v>
      </c>
      <c r="D5" s="1">
        <v>0.57999999999999996</v>
      </c>
      <c r="E5" s="1">
        <v>0.59</v>
      </c>
      <c r="F5" s="1">
        <v>0.6</v>
      </c>
      <c r="G5" s="1">
        <v>0.61</v>
      </c>
      <c r="H5" s="1">
        <v>0.62</v>
      </c>
      <c r="I5" s="1">
        <v>0.63</v>
      </c>
      <c r="J5" s="14">
        <v>0.64</v>
      </c>
      <c r="K5" s="9">
        <v>0.65</v>
      </c>
      <c r="L5" s="8">
        <v>0.7</v>
      </c>
      <c r="M5" s="1">
        <v>0.7</v>
      </c>
      <c r="N5" s="1">
        <v>0.69</v>
      </c>
      <c r="O5" s="1">
        <v>0.59</v>
      </c>
      <c r="P5" s="1">
        <v>0.43</v>
      </c>
      <c r="Q5" s="1">
        <v>0.3</v>
      </c>
      <c r="R5" s="1">
        <v>0.09</v>
      </c>
      <c r="S5" s="14">
        <v>0.02</v>
      </c>
      <c r="T5" s="9">
        <v>0.01</v>
      </c>
    </row>
    <row r="6" spans="1:20" ht="15.75" customHeight="1" x14ac:dyDescent="0.25">
      <c r="A6" s="3">
        <v>3</v>
      </c>
      <c r="B6" s="3" t="s">
        <v>8</v>
      </c>
      <c r="C6" s="8">
        <v>0.62</v>
      </c>
      <c r="D6" s="1">
        <v>0.64</v>
      </c>
      <c r="E6" s="1">
        <v>0.65</v>
      </c>
      <c r="F6" s="1">
        <v>0.66</v>
      </c>
      <c r="G6" s="1">
        <v>0.67</v>
      </c>
      <c r="H6" s="1">
        <v>0.68</v>
      </c>
      <c r="I6" s="1">
        <v>0.69</v>
      </c>
      <c r="J6" s="14">
        <v>0.7</v>
      </c>
      <c r="K6" s="9"/>
      <c r="L6" s="8">
        <v>0.7</v>
      </c>
      <c r="M6" s="1">
        <v>0.69</v>
      </c>
      <c r="N6" s="1">
        <v>0.59</v>
      </c>
      <c r="O6" s="1">
        <v>0.44</v>
      </c>
      <c r="P6" s="1">
        <v>0.3</v>
      </c>
      <c r="Q6" s="1">
        <v>0.13</v>
      </c>
      <c r="R6" s="1">
        <v>0.03</v>
      </c>
      <c r="S6" s="14">
        <v>0.01</v>
      </c>
      <c r="T6" s="9"/>
    </row>
    <row r="7" spans="1:20" ht="15.75" customHeight="1" x14ac:dyDescent="0.25">
      <c r="A7" s="3">
        <v>4</v>
      </c>
      <c r="B7" s="3" t="s">
        <v>9</v>
      </c>
      <c r="C7" s="8">
        <v>0.63</v>
      </c>
      <c r="D7" s="1">
        <v>0.64</v>
      </c>
      <c r="E7" s="1">
        <v>0.65</v>
      </c>
      <c r="F7" s="1">
        <v>0.66</v>
      </c>
      <c r="G7" s="1">
        <v>0.67</v>
      </c>
      <c r="H7" s="1">
        <v>0.69</v>
      </c>
      <c r="I7" s="1">
        <v>0.7</v>
      </c>
      <c r="J7" s="14">
        <v>0.71</v>
      </c>
      <c r="K7" s="9"/>
      <c r="L7" s="8">
        <v>0.7</v>
      </c>
      <c r="M7" s="1">
        <v>0.69</v>
      </c>
      <c r="N7" s="1">
        <v>0.63</v>
      </c>
      <c r="O7" s="1">
        <v>0.5</v>
      </c>
      <c r="P7" s="1">
        <v>0.38</v>
      </c>
      <c r="Q7" s="1">
        <v>0.08</v>
      </c>
      <c r="R7" s="1">
        <v>0.02</v>
      </c>
      <c r="S7" s="14">
        <v>0.01</v>
      </c>
      <c r="T7" s="9"/>
    </row>
    <row r="8" spans="1:20" ht="15.75" customHeight="1" x14ac:dyDescent="0.25">
      <c r="A8" s="3">
        <v>5</v>
      </c>
      <c r="B8" s="3" t="s">
        <v>2</v>
      </c>
      <c r="C8" s="8">
        <v>0.72</v>
      </c>
      <c r="D8" s="1">
        <v>0.73</v>
      </c>
      <c r="E8" s="1">
        <v>0.74</v>
      </c>
      <c r="F8" s="1">
        <v>0.75</v>
      </c>
      <c r="G8" s="1">
        <v>0.76</v>
      </c>
      <c r="H8" s="1">
        <v>0.77</v>
      </c>
      <c r="I8" s="1">
        <v>0.78</v>
      </c>
      <c r="J8" s="14">
        <v>0.79</v>
      </c>
      <c r="K8" s="9"/>
      <c r="L8" s="8">
        <v>0.7</v>
      </c>
      <c r="M8" s="1">
        <v>0.69</v>
      </c>
      <c r="N8" s="1">
        <v>0.59</v>
      </c>
      <c r="O8" s="1">
        <v>0.41</v>
      </c>
      <c r="P8" s="1">
        <v>0.2</v>
      </c>
      <c r="Q8" s="1">
        <v>0.18</v>
      </c>
      <c r="R8" s="1">
        <v>0.04</v>
      </c>
      <c r="S8" s="14">
        <v>0.01</v>
      </c>
      <c r="T8" s="9"/>
    </row>
    <row r="9" spans="1:20" ht="15.75" customHeight="1" x14ac:dyDescent="0.25">
      <c r="A9" s="3">
        <v>6</v>
      </c>
      <c r="B9" s="3" t="s">
        <v>10</v>
      </c>
      <c r="C9" s="8">
        <v>0.74</v>
      </c>
      <c r="D9" s="1">
        <v>0.77</v>
      </c>
      <c r="E9" s="1">
        <v>0.78</v>
      </c>
      <c r="F9" s="1">
        <v>0.79</v>
      </c>
      <c r="G9" s="1">
        <v>0.8</v>
      </c>
      <c r="H9" s="1">
        <v>0.81</v>
      </c>
      <c r="I9" s="1">
        <v>0.82</v>
      </c>
      <c r="J9" s="14">
        <v>0.83</v>
      </c>
      <c r="K9" s="9"/>
      <c r="L9" s="8">
        <v>0.7</v>
      </c>
      <c r="M9" s="1">
        <v>0.7</v>
      </c>
      <c r="N9" s="1">
        <v>0.65</v>
      </c>
      <c r="O9" s="1">
        <v>0.47</v>
      </c>
      <c r="P9" s="1">
        <v>0.28000000000000003</v>
      </c>
      <c r="Q9" s="1">
        <v>0.18</v>
      </c>
      <c r="R9" s="1">
        <v>0.05</v>
      </c>
      <c r="S9" s="14">
        <v>0.01</v>
      </c>
      <c r="T9" s="9"/>
    </row>
    <row r="10" spans="1:20" ht="15.75" customHeight="1" x14ac:dyDescent="0.25">
      <c r="A10" s="3">
        <v>7</v>
      </c>
      <c r="B10" s="3" t="s">
        <v>11</v>
      </c>
      <c r="C10" s="8">
        <v>0.8</v>
      </c>
      <c r="D10" s="1">
        <v>0.81</v>
      </c>
      <c r="E10" s="1">
        <v>0.82</v>
      </c>
      <c r="F10" s="1">
        <v>0.83</v>
      </c>
      <c r="G10" s="1">
        <v>0.85</v>
      </c>
      <c r="H10" s="1">
        <v>0.86</v>
      </c>
      <c r="I10" s="1">
        <v>0.88</v>
      </c>
      <c r="J10" s="14"/>
      <c r="K10" s="9"/>
      <c r="L10" s="8">
        <v>0.7</v>
      </c>
      <c r="M10" s="1">
        <v>0.69</v>
      </c>
      <c r="N10" s="1">
        <v>0.59</v>
      </c>
      <c r="O10" s="1">
        <v>0.37</v>
      </c>
      <c r="P10" s="1">
        <v>0.17</v>
      </c>
      <c r="Q10" s="1">
        <v>0.02</v>
      </c>
      <c r="R10" s="1">
        <v>0.01</v>
      </c>
      <c r="S10" s="14"/>
      <c r="T10" s="9"/>
    </row>
    <row r="11" spans="1:20" ht="15.75" customHeight="1" x14ac:dyDescent="0.25">
      <c r="A11" s="3">
        <v>8</v>
      </c>
      <c r="B11" s="3" t="s">
        <v>12</v>
      </c>
      <c r="C11" s="8">
        <v>0.83</v>
      </c>
      <c r="D11" s="1">
        <v>0.84</v>
      </c>
      <c r="E11" s="1">
        <v>0.85</v>
      </c>
      <c r="F11" s="1">
        <v>0.86</v>
      </c>
      <c r="G11" s="1">
        <v>0.87</v>
      </c>
      <c r="H11" s="1">
        <v>0.88</v>
      </c>
      <c r="I11" s="1">
        <v>0.89</v>
      </c>
      <c r="J11" s="14">
        <v>0.9</v>
      </c>
      <c r="K11" s="9"/>
      <c r="L11" s="8">
        <v>0.7</v>
      </c>
      <c r="M11" s="1">
        <v>0.7</v>
      </c>
      <c r="N11" s="1">
        <v>0.69</v>
      </c>
      <c r="O11" s="1">
        <v>0.5</v>
      </c>
      <c r="P11" s="1">
        <v>0.34</v>
      </c>
      <c r="Q11" s="1">
        <v>0.18</v>
      </c>
      <c r="R11" s="1">
        <v>0.06</v>
      </c>
      <c r="S11" s="14">
        <v>0.01</v>
      </c>
      <c r="T11" s="9"/>
    </row>
    <row r="12" spans="1:20" ht="15.75" customHeight="1" x14ac:dyDescent="0.25">
      <c r="A12" s="3">
        <v>9</v>
      </c>
      <c r="B12" s="3" t="s">
        <v>13</v>
      </c>
      <c r="C12" s="8">
        <v>0.87</v>
      </c>
      <c r="D12" s="1">
        <v>8.7999999999999995E-2</v>
      </c>
      <c r="E12" s="1">
        <v>0.89</v>
      </c>
      <c r="F12" s="1">
        <v>0.9</v>
      </c>
      <c r="G12" s="1">
        <v>0.91</v>
      </c>
      <c r="H12" s="1">
        <v>0.92</v>
      </c>
      <c r="I12" s="1">
        <v>0.93</v>
      </c>
      <c r="J12" s="14">
        <v>0.94</v>
      </c>
      <c r="K12" s="9"/>
      <c r="L12" s="8">
        <v>0.7</v>
      </c>
      <c r="M12" s="1">
        <v>0.68</v>
      </c>
      <c r="N12" s="1">
        <v>0.59</v>
      </c>
      <c r="O12" s="1">
        <v>0.48</v>
      </c>
      <c r="P12" s="1">
        <v>0.25</v>
      </c>
      <c r="Q12" s="1">
        <v>7.0000000000000007E-2</v>
      </c>
      <c r="R12" s="1">
        <v>0.02</v>
      </c>
      <c r="S12" s="14">
        <v>0.01</v>
      </c>
      <c r="T12" s="9"/>
    </row>
    <row r="13" spans="1:20" ht="15.75" customHeight="1" x14ac:dyDescent="0.25">
      <c r="A13" s="3">
        <v>10</v>
      </c>
      <c r="B13" s="3" t="s">
        <v>14</v>
      </c>
      <c r="C13" s="8">
        <v>0.9</v>
      </c>
      <c r="D13" s="1">
        <v>0.91</v>
      </c>
      <c r="E13" s="1">
        <v>0.92</v>
      </c>
      <c r="F13" s="1">
        <v>0.93</v>
      </c>
      <c r="G13" s="1">
        <v>0.94</v>
      </c>
      <c r="H13" s="1">
        <v>0.95</v>
      </c>
      <c r="I13" s="1">
        <v>0.96</v>
      </c>
      <c r="J13" s="14">
        <v>0.97</v>
      </c>
      <c r="K13" s="9">
        <v>0.98</v>
      </c>
      <c r="L13" s="8">
        <v>0.7</v>
      </c>
      <c r="M13" s="1">
        <v>0.7</v>
      </c>
      <c r="N13" s="1">
        <v>0.67</v>
      </c>
      <c r="O13" s="1">
        <v>0.54</v>
      </c>
      <c r="P13" s="1">
        <v>0.4</v>
      </c>
      <c r="Q13" s="1">
        <v>0.25</v>
      </c>
      <c r="R13" s="1">
        <v>0.05</v>
      </c>
      <c r="S13" s="14">
        <v>0.02</v>
      </c>
      <c r="T13" s="9">
        <v>0.01</v>
      </c>
    </row>
    <row r="14" spans="1:20" ht="15.75" customHeight="1" x14ac:dyDescent="0.25">
      <c r="A14" s="3">
        <v>11</v>
      </c>
      <c r="B14" s="3" t="s">
        <v>15</v>
      </c>
      <c r="C14" s="8">
        <v>0.95</v>
      </c>
      <c r="D14" s="1">
        <v>0.96</v>
      </c>
      <c r="E14" s="1">
        <v>0.97</v>
      </c>
      <c r="F14" s="1">
        <v>0.98</v>
      </c>
      <c r="G14" s="1">
        <v>0.99</v>
      </c>
      <c r="H14" s="1">
        <v>1</v>
      </c>
      <c r="I14" s="1">
        <v>1.01</v>
      </c>
      <c r="J14" s="14"/>
      <c r="K14" s="9"/>
      <c r="L14" s="8">
        <v>0.7</v>
      </c>
      <c r="M14" s="1">
        <v>0.61</v>
      </c>
      <c r="N14" s="1">
        <v>0.42</v>
      </c>
      <c r="O14" s="1">
        <v>0.25</v>
      </c>
      <c r="P14" s="1">
        <v>0.2</v>
      </c>
      <c r="Q14" s="1">
        <v>0.02</v>
      </c>
      <c r="R14" s="1">
        <v>0.01</v>
      </c>
      <c r="S14" s="14"/>
      <c r="T14" s="9"/>
    </row>
    <row r="15" spans="1:20" ht="15.75" customHeight="1" x14ac:dyDescent="0.25">
      <c r="A15" s="3">
        <v>12</v>
      </c>
      <c r="B15" s="3" t="s">
        <v>16</v>
      </c>
      <c r="C15" s="8">
        <v>0.97</v>
      </c>
      <c r="D15" s="1">
        <v>0.98</v>
      </c>
      <c r="E15" s="1">
        <v>0.99</v>
      </c>
      <c r="F15" s="1">
        <v>1</v>
      </c>
      <c r="G15" s="1">
        <v>1.01</v>
      </c>
      <c r="H15" s="1">
        <v>1.02</v>
      </c>
      <c r="I15" s="1">
        <v>1.03</v>
      </c>
      <c r="J15" s="14">
        <v>1.04</v>
      </c>
      <c r="K15" s="9">
        <v>1.05</v>
      </c>
      <c r="L15" s="8">
        <v>0.7</v>
      </c>
      <c r="M15" s="1">
        <v>0.69</v>
      </c>
      <c r="N15" s="1">
        <v>0.6</v>
      </c>
      <c r="O15" s="1">
        <v>0.49</v>
      </c>
      <c r="P15" s="1">
        <v>0.25</v>
      </c>
      <c r="Q15" s="1">
        <v>0.13</v>
      </c>
      <c r="R15" s="1">
        <v>0.06</v>
      </c>
      <c r="S15" s="14">
        <v>0.01</v>
      </c>
      <c r="T15" s="9">
        <v>0.01</v>
      </c>
    </row>
    <row r="16" spans="1:20" ht="15.75" customHeight="1" x14ac:dyDescent="0.25">
      <c r="A16" s="3">
        <v>13</v>
      </c>
      <c r="B16" s="3" t="s">
        <v>17</v>
      </c>
      <c r="C16" s="8">
        <v>1</v>
      </c>
      <c r="D16" s="1">
        <v>1.01</v>
      </c>
      <c r="E16" s="1">
        <v>1.02</v>
      </c>
      <c r="F16" s="1">
        <v>1.03</v>
      </c>
      <c r="G16" s="1">
        <v>1.04</v>
      </c>
      <c r="H16" s="1">
        <v>1.05</v>
      </c>
      <c r="I16" s="1">
        <v>1.06</v>
      </c>
      <c r="J16" s="14">
        <v>1.07</v>
      </c>
      <c r="K16" s="9">
        <v>1.08</v>
      </c>
      <c r="L16" s="8">
        <v>0.7</v>
      </c>
      <c r="M16" s="1">
        <v>0.69</v>
      </c>
      <c r="N16" s="1">
        <v>0.64</v>
      </c>
      <c r="O16" s="1">
        <v>0.56999999999999995</v>
      </c>
      <c r="P16" s="1">
        <v>0.35</v>
      </c>
      <c r="Q16" s="1">
        <v>1.7999999999999999E-2</v>
      </c>
      <c r="R16" s="1">
        <v>7.0000000000000007E-2</v>
      </c>
      <c r="S16" s="14">
        <v>0.02</v>
      </c>
      <c r="T16" s="9">
        <v>0.01</v>
      </c>
    </row>
    <row r="17" spans="1:20" ht="15.75" customHeight="1" x14ac:dyDescent="0.25">
      <c r="A17" s="3">
        <v>14</v>
      </c>
      <c r="B17" s="3" t="s">
        <v>18</v>
      </c>
      <c r="C17" s="8">
        <v>1.04</v>
      </c>
      <c r="D17" s="1">
        <v>1.05</v>
      </c>
      <c r="E17" s="1">
        <v>1.06</v>
      </c>
      <c r="F17" s="1">
        <v>1.07</v>
      </c>
      <c r="G17" s="1">
        <v>1.08</v>
      </c>
      <c r="H17" s="1">
        <v>1.0900000000000001</v>
      </c>
      <c r="I17" s="1">
        <v>1.1000000000000001</v>
      </c>
      <c r="J17" s="14"/>
      <c r="K17" s="9"/>
      <c r="L17" s="8">
        <v>0.7</v>
      </c>
      <c r="M17" s="1">
        <v>0.69</v>
      </c>
      <c r="N17" s="1">
        <v>0.42</v>
      </c>
      <c r="O17" s="1">
        <v>0.26</v>
      </c>
      <c r="P17" s="1">
        <v>0.13</v>
      </c>
      <c r="Q17" s="1">
        <v>0.06</v>
      </c>
      <c r="R17" s="1">
        <v>0.01</v>
      </c>
      <c r="S17" s="14"/>
      <c r="T17" s="9"/>
    </row>
    <row r="18" spans="1:20" ht="15.75" customHeight="1" x14ac:dyDescent="0.25">
      <c r="A18" s="3">
        <v>15</v>
      </c>
      <c r="B18" s="3" t="s">
        <v>19</v>
      </c>
      <c r="C18" s="8">
        <v>1.06</v>
      </c>
      <c r="D18" s="1">
        <v>1.07</v>
      </c>
      <c r="E18" s="1">
        <v>1.08</v>
      </c>
      <c r="F18" s="1">
        <v>1.0900000000000001</v>
      </c>
      <c r="G18" s="1">
        <v>1.1000000000000001</v>
      </c>
      <c r="H18" s="1">
        <v>1.1100000000000001</v>
      </c>
      <c r="I18" s="1">
        <v>1.1200000000000001</v>
      </c>
      <c r="J18" s="14">
        <v>1.1299999999999999</v>
      </c>
      <c r="K18" s="9"/>
      <c r="L18" s="8">
        <v>0.7</v>
      </c>
      <c r="M18" s="1">
        <v>0.7</v>
      </c>
      <c r="N18" s="1">
        <v>0.63</v>
      </c>
      <c r="O18" s="1">
        <v>0.52</v>
      </c>
      <c r="P18" s="1">
        <v>0.3</v>
      </c>
      <c r="Q18" s="1">
        <v>0.2</v>
      </c>
      <c r="R18" s="1">
        <v>0.05</v>
      </c>
      <c r="S18" s="14">
        <v>0.01</v>
      </c>
      <c r="T18" s="9"/>
    </row>
    <row r="19" spans="1:20" ht="15.75" customHeight="1" x14ac:dyDescent="0.25">
      <c r="A19" s="3">
        <v>16</v>
      </c>
      <c r="B19" s="3" t="s">
        <v>20</v>
      </c>
      <c r="C19" s="8">
        <v>1.0900000000000001</v>
      </c>
      <c r="D19" s="1">
        <v>1.1000000000000001</v>
      </c>
      <c r="E19" s="1">
        <v>1.1100000000000001</v>
      </c>
      <c r="F19" s="1">
        <v>1.1200000000000001</v>
      </c>
      <c r="G19" s="1">
        <v>1.1299999999999999</v>
      </c>
      <c r="H19" s="1">
        <v>1.1399999999999999</v>
      </c>
      <c r="I19" s="1">
        <v>1.1499999999999999</v>
      </c>
      <c r="J19" s="14">
        <v>1.1599999999999999</v>
      </c>
      <c r="K19" s="9"/>
      <c r="L19" s="8">
        <v>0.7</v>
      </c>
      <c r="M19" s="1">
        <v>69</v>
      </c>
      <c r="N19" s="1">
        <v>0.6</v>
      </c>
      <c r="O19" s="1">
        <v>0.51</v>
      </c>
      <c r="P19" s="1">
        <v>0.3</v>
      </c>
      <c r="Q19" s="1">
        <v>0.1</v>
      </c>
      <c r="R19" s="1">
        <v>0.04</v>
      </c>
      <c r="S19" s="14">
        <v>0.01</v>
      </c>
      <c r="T19" s="9"/>
    </row>
    <row r="20" spans="1:20" ht="15.75" customHeight="1" x14ac:dyDescent="0.25">
      <c r="A20" s="3">
        <v>17</v>
      </c>
      <c r="B20" s="3" t="s">
        <v>16</v>
      </c>
      <c r="C20" s="8">
        <v>0.97</v>
      </c>
      <c r="D20" s="1">
        <v>0.98</v>
      </c>
      <c r="E20" s="1">
        <v>0.99</v>
      </c>
      <c r="F20" s="1">
        <v>1</v>
      </c>
      <c r="G20" s="1">
        <v>1.01</v>
      </c>
      <c r="H20" s="1">
        <v>1.02</v>
      </c>
      <c r="I20" s="1">
        <v>1.03</v>
      </c>
      <c r="J20" s="14">
        <v>1.04</v>
      </c>
      <c r="K20" s="9">
        <v>1.05</v>
      </c>
      <c r="L20" s="8">
        <v>0.7</v>
      </c>
      <c r="M20" s="1">
        <v>0.69</v>
      </c>
      <c r="N20" s="1">
        <v>0.6</v>
      </c>
      <c r="O20" s="1">
        <v>0.49</v>
      </c>
      <c r="P20" s="1">
        <v>0.25</v>
      </c>
      <c r="Q20" s="1">
        <v>0.13</v>
      </c>
      <c r="R20" s="1">
        <v>0.06</v>
      </c>
      <c r="S20" s="14">
        <v>0.01</v>
      </c>
      <c r="T20" s="9">
        <v>0.01</v>
      </c>
    </row>
    <row r="21" spans="1:20" ht="15.75" customHeight="1" thickBot="1" x14ac:dyDescent="0.3">
      <c r="A21" s="4">
        <v>18</v>
      </c>
      <c r="B21" s="4" t="s">
        <v>17</v>
      </c>
      <c r="C21" s="10">
        <v>1</v>
      </c>
      <c r="D21" s="11">
        <v>1.01</v>
      </c>
      <c r="E21" s="11">
        <v>1.02</v>
      </c>
      <c r="F21" s="11">
        <v>1.03</v>
      </c>
      <c r="G21" s="11">
        <v>1.04</v>
      </c>
      <c r="H21" s="11">
        <v>1.05</v>
      </c>
      <c r="I21" s="11">
        <v>1.06</v>
      </c>
      <c r="J21" s="15">
        <v>1.07</v>
      </c>
      <c r="K21" s="12">
        <v>1.08</v>
      </c>
      <c r="L21" s="10">
        <v>0.7</v>
      </c>
      <c r="M21" s="11">
        <v>0.69</v>
      </c>
      <c r="N21" s="11">
        <v>0.64</v>
      </c>
      <c r="O21" s="11">
        <v>0.56999999999999995</v>
      </c>
      <c r="P21" s="11">
        <v>0.35</v>
      </c>
      <c r="Q21" s="11">
        <v>1.7999999999999999E-2</v>
      </c>
      <c r="R21" s="11">
        <v>7.0000000000000007E-2</v>
      </c>
      <c r="S21" s="15">
        <v>0.02</v>
      </c>
      <c r="T21" s="12">
        <v>0.01</v>
      </c>
    </row>
  </sheetData>
  <mergeCells count="2">
    <mergeCell ref="C2:K2"/>
    <mergeCell ref="L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Получение варианта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2021-01-26T07:52:09Z</dcterms:modified>
</cp:coreProperties>
</file>